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showInkAnnotation="0" codeName="ThisWorkbook" defaultThemeVersion="124226"/>
  <mc:AlternateContent xmlns:mc="http://schemas.openxmlformats.org/markup-compatibility/2006">
    <mc:Choice Requires="x15">
      <x15ac:absPath xmlns:x15ac="http://schemas.microsoft.com/office/spreadsheetml/2010/11/ac" url="https://minaecostarica-my.sharepoint.com/personal/dviquez_minae_go_cr/Documents/Escritorio/"/>
    </mc:Choice>
  </mc:AlternateContent>
  <xr:revisionPtr revIDLastSave="8" documentId="8_{2BECCF30-E49D-477A-B490-5DC968533CFB}" xr6:coauthVersionLast="47" xr6:coauthVersionMax="47" xr10:uidLastSave="{D21CEE32-D09B-4F29-83CA-1CCCE3A56502}"/>
  <bookViews>
    <workbookView xWindow="-108" yWindow="-108" windowWidth="23256" windowHeight="12576" xr2:uid="{00000000-000D-0000-FFFF-FFFF00000000}"/>
  </bookViews>
  <sheets>
    <sheet name="Hoja1" sheetId="1" r:id="rId1"/>
    <sheet name="Hoja3" sheetId="3" r:id="rId2"/>
  </sheets>
  <definedNames>
    <definedName name="_ftn1" localSheetId="0">Hoja1!#REF!</definedName>
    <definedName name="_ftn10" localSheetId="0">Hoja1!#REF!</definedName>
    <definedName name="_ftn2" localSheetId="0">Hoja1!#REF!</definedName>
    <definedName name="_ftn3" localSheetId="0">Hoja1!#REF!</definedName>
    <definedName name="_ftn4" localSheetId="0">Hoja1!#REF!</definedName>
    <definedName name="_ftn5" localSheetId="0">Hoja1!#REF!</definedName>
    <definedName name="_ftn6" localSheetId="0">Hoja1!#REF!</definedName>
    <definedName name="_ftn7" localSheetId="0">Hoja1!#REF!</definedName>
    <definedName name="_ftn8" localSheetId="0">Hoja1!#REF!</definedName>
    <definedName name="_ftn9" localSheetId="0">Hoja1!#REF!</definedName>
    <definedName name="_ftnref1" localSheetId="0">Hoja1!$B$18</definedName>
    <definedName name="_ftnref10" localSheetId="0">Hoja1!$B$150</definedName>
    <definedName name="_ftnref2" localSheetId="0">Hoja1!$B$22</definedName>
    <definedName name="_ftnref3" localSheetId="0">Hoja1!#REF!</definedName>
    <definedName name="_ftnref4" localSheetId="0">Hoja1!#REF!</definedName>
    <definedName name="_ftnref5" localSheetId="0">Hoja1!#REF!</definedName>
    <definedName name="_ftnref6" localSheetId="0">Hoja1!$B$141</definedName>
    <definedName name="_ftnref7" localSheetId="0">Hoja1!#REF!</definedName>
    <definedName name="_ftnref8" localSheetId="0">Hoja1!$B$147</definedName>
    <definedName name="_ftnref9" localSheetId="0">Hoja1!$B$165</definedName>
    <definedName name="_xlnm.Print_Titles" localSheetId="0">Hoja1!$16:$17</definedName>
  </definedNames>
  <calcPr calcId="191029"/>
</workbook>
</file>

<file path=xl/calcChain.xml><?xml version="1.0" encoding="utf-8"?>
<calcChain xmlns="http://schemas.openxmlformats.org/spreadsheetml/2006/main">
  <c r="G156" i="1" l="1"/>
  <c r="E68" i="1"/>
  <c r="G68" i="1"/>
  <c r="L68" i="1" s="1"/>
  <c r="L173" i="1"/>
  <c r="L167" i="1"/>
  <c r="L170" i="1"/>
  <c r="E40" i="1" l="1"/>
  <c r="E44" i="1"/>
  <c r="E48" i="1"/>
  <c r="E52" i="1"/>
  <c r="E56" i="1"/>
  <c r="E60" i="1"/>
  <c r="E64" i="1"/>
  <c r="E36" i="1"/>
  <c r="E107" i="1"/>
  <c r="E110" i="1"/>
  <c r="E113" i="1"/>
  <c r="E116" i="1"/>
  <c r="E119" i="1"/>
  <c r="E122" i="1"/>
  <c r="E104" i="1"/>
  <c r="E76" i="1"/>
  <c r="E80" i="1"/>
  <c r="E84" i="1"/>
  <c r="E88" i="1"/>
  <c r="E92" i="1"/>
  <c r="E96" i="1"/>
  <c r="E100" i="1"/>
  <c r="E72" i="1"/>
  <c r="F9" i="1" l="1"/>
  <c r="G100" i="1" l="1"/>
  <c r="L100" i="1" s="1"/>
  <c r="G122" i="1"/>
  <c r="L122" i="1" s="1"/>
  <c r="L159" i="1" l="1"/>
  <c r="L162" i="1"/>
  <c r="G138" i="1" l="1"/>
  <c r="L138" i="1" s="1"/>
  <c r="G133" i="1"/>
  <c r="G119" i="1" l="1"/>
  <c r="L119" i="1" s="1"/>
  <c r="G96" i="1" l="1"/>
  <c r="L96" i="1" s="1"/>
  <c r="G64" i="1"/>
  <c r="L64" i="1" s="1"/>
  <c r="G116" i="1"/>
  <c r="L116" i="1" s="1"/>
  <c r="G113" i="1"/>
  <c r="L113" i="1" s="1"/>
  <c r="G92" i="1"/>
  <c r="L92" i="1" s="1"/>
  <c r="G88" i="1"/>
  <c r="L88" i="1" s="1"/>
  <c r="G84" i="1"/>
  <c r="L84" i="1" s="1"/>
  <c r="G60" i="1" l="1"/>
  <c r="L60" i="1" s="1"/>
  <c r="G56" i="1"/>
  <c r="L56" i="1" s="1"/>
  <c r="G52" i="1"/>
  <c r="L52" i="1" s="1"/>
  <c r="G48" i="1"/>
  <c r="L48" i="1" s="1"/>
  <c r="G44" i="1"/>
  <c r="G40" i="1"/>
  <c r="G147" i="1" l="1"/>
  <c r="L147" i="1" s="1"/>
  <c r="E131" i="1" l="1"/>
  <c r="E156" i="1" s="1"/>
  <c r="G125" i="1"/>
  <c r="L125" i="1" s="1"/>
  <c r="G131" i="1" l="1"/>
  <c r="G36" i="1"/>
  <c r="G22" i="1"/>
  <c r="C6" i="3" l="1"/>
  <c r="C4" i="3"/>
  <c r="C3" i="3"/>
  <c r="C2" i="3"/>
  <c r="G153" i="1" l="1"/>
  <c r="L153" i="1" l="1"/>
  <c r="G150" i="1"/>
  <c r="L150" i="1" s="1"/>
  <c r="L165" i="1" l="1"/>
  <c r="L175" i="1" s="1"/>
  <c r="G144" i="1" l="1"/>
  <c r="L144" i="1" s="1"/>
  <c r="G141" i="1"/>
  <c r="L131" i="1"/>
  <c r="G128" i="1"/>
  <c r="L128" i="1" s="1"/>
  <c r="G110" i="1"/>
  <c r="L110" i="1" s="1"/>
  <c r="G107" i="1"/>
  <c r="G32" i="1"/>
  <c r="G26" i="1"/>
  <c r="G18" i="1"/>
  <c r="L107" i="1" l="1"/>
  <c r="L18" i="1"/>
  <c r="L141" i="1" l="1"/>
  <c r="L133" i="1"/>
  <c r="G104" i="1"/>
  <c r="G80" i="1"/>
  <c r="L80" i="1" s="1"/>
  <c r="L44" i="1"/>
  <c r="G72" i="1"/>
  <c r="G76" i="1"/>
  <c r="L76" i="1" s="1"/>
  <c r="L36" i="1"/>
  <c r="L32" i="1"/>
  <c r="L26" i="1"/>
  <c r="L22" i="1"/>
  <c r="L104" i="1" l="1"/>
  <c r="L72" i="1"/>
  <c r="L40" i="1"/>
  <c r="L157" i="1" l="1"/>
  <c r="L176" i="1" s="1"/>
  <c r="L17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Víquez Romero</author>
    <author>mchinchilla</author>
    <author>Portatil</author>
    <author>Marco Chinchilla Salazar</author>
    <author>Esteban  Barrantes Vásquez</author>
    <author>Douglas Ureña Cubillo</author>
  </authors>
  <commentList>
    <comment ref="A10" authorId="0" shapeId="0" xr:uid="{00000000-0006-0000-0000-000001000000}">
      <text>
        <r>
          <rPr>
            <b/>
            <sz val="9"/>
            <color indexed="81"/>
            <rFont val="Tahoma"/>
            <family val="2"/>
          </rPr>
          <t>Daniel Víquez Romero:</t>
        </r>
        <r>
          <rPr>
            <sz val="9"/>
            <color indexed="81"/>
            <rFont val="Tahoma"/>
            <family val="2"/>
          </rPr>
          <t xml:space="preserve">
Para uso del sistematizador de Evaluaciones, Favor dejar vacio el Checkbox</t>
        </r>
      </text>
    </comment>
    <comment ref="J17" authorId="1" shapeId="0" xr:uid="{00000000-0006-0000-0000-000002000000}">
      <text>
        <r>
          <rPr>
            <sz val="9"/>
            <color indexed="81"/>
            <rFont val="Tahoma"/>
            <family val="2"/>
          </rPr>
          <t>Describir brevemente (en texto) la situación encontrada en la visita</t>
        </r>
      </text>
    </comment>
    <comment ref="K17" authorId="1" shapeId="0" xr:uid="{00000000-0006-0000-0000-000003000000}">
      <text>
        <r>
          <rPr>
            <b/>
            <sz val="9"/>
            <color indexed="81"/>
            <rFont val="Tahoma"/>
            <family val="2"/>
          </rPr>
          <t xml:space="preserve">mchinchilla
</t>
        </r>
        <r>
          <rPr>
            <sz val="9"/>
            <color indexed="81"/>
            <rFont val="Tahoma"/>
            <family val="2"/>
          </rPr>
          <t>Escoja el factor de la regla de decisión que más se ajuste a la condición encontrada en la institución y digite dicho valor</t>
        </r>
      </text>
    </comment>
    <comment ref="B18" authorId="1" shapeId="0" xr:uid="{00000000-0006-0000-0000-000004000000}">
      <text>
        <r>
          <rPr>
            <b/>
            <sz val="9"/>
            <color indexed="81"/>
            <rFont val="Tahoma"/>
            <family val="2"/>
          </rPr>
          <t>mchinchilla:</t>
        </r>
        <r>
          <rPr>
            <sz val="9"/>
            <color indexed="81"/>
            <rFont val="Tahoma"/>
            <family val="2"/>
          </rPr>
          <t xml:space="preserve">
Una política ambiental es una declaración de compromisos ambientales. La política debe tener como pilares: el cumplimiento de la legislación, la prevención de la contaminación y la mejora continua. 
Se entiende como política aprobada cuando existe cualquier documento (Oficio, Declaración Jurada) firmado por el jerarca de la institucion haciendo valer dicha politica ambiental. 
La política es divulgada cuando esta se pone a conocimiento de los funcionarios mediante diferentes medios (mural, correo electrónico, página web, entre otros).
</t>
        </r>
        <r>
          <rPr>
            <b/>
            <sz val="9"/>
            <color indexed="81"/>
            <rFont val="Tahoma"/>
            <family val="2"/>
          </rPr>
          <t>Este criterio es aplicable a todas las instituciones</t>
        </r>
      </text>
    </comment>
    <comment ref="H20" authorId="2" shapeId="0" xr:uid="{00000000-0006-0000-0000-000005000000}">
      <text>
        <r>
          <rPr>
            <b/>
            <sz val="9"/>
            <color indexed="81"/>
            <rFont val="Tahoma"/>
            <family val="2"/>
          </rPr>
          <t>Portatil:</t>
        </r>
        <r>
          <rPr>
            <sz val="9"/>
            <color indexed="81"/>
            <rFont val="Tahoma"/>
            <family val="2"/>
          </rPr>
          <t xml:space="preserve">
Divulgación pasiva: se mantiene en página web, pizarra informativa ; ambas desde hace más de un año.</t>
        </r>
      </text>
    </comment>
    <comment ref="H21" authorId="2" shapeId="0" xr:uid="{00000000-0006-0000-0000-000006000000}">
      <text>
        <r>
          <rPr>
            <b/>
            <sz val="9"/>
            <color indexed="81"/>
            <rFont val="Tahoma"/>
            <family val="2"/>
          </rPr>
          <t>Portatil:</t>
        </r>
        <r>
          <rPr>
            <sz val="9"/>
            <color indexed="81"/>
            <rFont val="Tahoma"/>
            <family val="2"/>
          </rPr>
          <t xml:space="preserve">
Divulgación activa: en el último año llevaron a cabo acciones como: informar política a los funcionarios directamente como boletines, calendarios, correos electrónicos, presentaciones, entre otros</t>
        </r>
      </text>
    </comment>
    <comment ref="B22" authorId="1" shapeId="0" xr:uid="{00000000-0006-0000-0000-000007000000}">
      <text>
        <r>
          <rPr>
            <b/>
            <sz val="9"/>
            <color indexed="81"/>
            <rFont val="Tahoma"/>
            <family val="2"/>
          </rPr>
          <t>mchinchilla:</t>
        </r>
        <r>
          <rPr>
            <sz val="9"/>
            <color indexed="81"/>
            <rFont val="Tahoma"/>
            <family val="2"/>
          </rPr>
          <t xml:space="preserve">
De acuerdo con el artículo 7 del Decreto 36499 MINAET-MS se refiere a un grupo de funcionarios representantes de distintas áreas o departamentos de la institución/municipalidad designados oficialmente por el jerarca para elaborar e implementar su PGAI. 
La comisión está oficializada cuando existe un documento firmado por el jerarca nombrando los integrantes en dicha comisión.
</t>
        </r>
        <r>
          <rPr>
            <b/>
            <sz val="9"/>
            <color indexed="81"/>
            <rFont val="Tahoma"/>
            <family val="2"/>
          </rPr>
          <t>Este criterio es aplicable a todas las instituciones
Se definen como mecanismos de coordinación eficientes: correos, teléfono, reuniones, carpetas compartidas en red
El evaluador deberá preguntar acerca de cambios en el nombramiento de la comision a fin de actualizar la base de datos</t>
        </r>
      </text>
    </comment>
    <comment ref="B26" authorId="1" shapeId="0" xr:uid="{00000000-0006-0000-0000-000008000000}">
      <text>
        <r>
          <rPr>
            <b/>
            <sz val="9"/>
            <color indexed="81"/>
            <rFont val="Tahoma"/>
            <family val="2"/>
          </rPr>
          <t>mchinchilla:</t>
        </r>
        <r>
          <rPr>
            <sz val="9"/>
            <color indexed="81"/>
            <rFont val="Tahoma"/>
            <family val="2"/>
          </rPr>
          <t xml:space="preserve">
El evaluador para calcular el porcentaje del alcance el evaluadro debera considerar la variable mas confiable, ya sea por numero de funcionarios dentro del PGAI o por la delimitación  de las  organizaciones (edificios, planteles, laboratorios,  centros de salud etc.) que son consideradas  en el  PGAI. 
Para instituciones con PGAI de más 3 años de haber implementado de programa debe contemplar el 100% de las edificaciones de la institución.
</t>
        </r>
        <r>
          <rPr>
            <b/>
            <sz val="9"/>
            <color indexed="81"/>
            <rFont val="Tahoma"/>
            <family val="2"/>
          </rPr>
          <t>Este criterio aplica para instituciones que tengan más de un edificio</t>
        </r>
        <r>
          <rPr>
            <sz val="9"/>
            <color indexed="81"/>
            <rFont val="Tahoma"/>
            <family val="2"/>
          </rPr>
          <t>.
Para contabilizar un edificio debe de trabajar medidas para ahorro en mas de 3 aspectos ambientales (registros de consumo,Buenas practicas)</t>
        </r>
      </text>
    </comment>
    <comment ref="B32" authorId="1" shapeId="0" xr:uid="{00000000-0006-0000-0000-000009000000}">
      <text>
        <r>
          <rPr>
            <b/>
            <sz val="9"/>
            <color indexed="81"/>
            <rFont val="Tahoma"/>
            <family val="2"/>
          </rPr>
          <t>mchinchilla:</t>
        </r>
        <r>
          <rPr>
            <sz val="9"/>
            <color indexed="81"/>
            <rFont val="Tahoma"/>
            <family val="2"/>
          </rPr>
          <t xml:space="preserve">
El plan de accion se refiere a la sintesis de la gestion ambiental que realizará la institucion, el cual corresponde a una matriz que debera incluir: Aspecto Ambiental, Prioridad, Metas Ambientales, Plazo, Indicadores, Medidas Ambientales, Presupuesto y Responsables (según lo definido en la Guía para para la elaboración de los PGAI). La matriz del Plan de Acción debe considerar al menos los aspectos ambientales básicos (consumo de agua, electricidad, combustibles, papel, generación de aguas residuales, residuos sólidos, emisiones atmosféricas).
</t>
        </r>
        <r>
          <rPr>
            <b/>
            <sz val="9"/>
            <color indexed="81"/>
            <rFont val="Tahoma"/>
            <family val="2"/>
          </rPr>
          <t>Este criterio aplica a todas las instituciones</t>
        </r>
      </text>
    </comment>
    <comment ref="B36" authorId="1" shapeId="0" xr:uid="{00000000-0006-0000-0000-00000A000000}">
      <text>
        <r>
          <rPr>
            <b/>
            <sz val="9"/>
            <color indexed="81"/>
            <rFont val="Tahoma"/>
            <family val="2"/>
          </rPr>
          <t>mchinchilla:</t>
        </r>
        <r>
          <rPr>
            <sz val="9"/>
            <color indexed="81"/>
            <rFont val="Tahoma"/>
            <family val="2"/>
          </rPr>
          <t xml:space="preserve">
Se refiera a la implementación de acciones para procurar el cumplimiento de las metas ambientales propuestas en el PGAI.
</t>
        </r>
        <r>
          <rPr>
            <b/>
            <sz val="9"/>
            <color indexed="81"/>
            <rFont val="Tahoma"/>
            <family val="2"/>
          </rPr>
          <t>Registros actualizados</t>
        </r>
        <r>
          <rPr>
            <sz val="9"/>
            <color indexed="81"/>
            <rFont val="Tahoma"/>
            <family val="2"/>
          </rPr>
          <t xml:space="preserve">: minimo al último semestre. 
</t>
        </r>
        <r>
          <rPr>
            <b/>
            <sz val="9"/>
            <color indexed="81"/>
            <rFont val="Tahoma"/>
            <family val="2"/>
          </rPr>
          <t>Compras públicas sustentables</t>
        </r>
        <r>
          <rPr>
            <sz val="9"/>
            <color indexed="81"/>
            <rFont val="Tahoma"/>
            <family val="2"/>
          </rPr>
          <t xml:space="preserve">: se adquieren productos con características/criterios ambientales, si se tiene el 100% de cambios en dispositivos eficientes se calificará como cumplido (1)
</t>
        </r>
        <r>
          <rPr>
            <b/>
            <sz val="9"/>
            <color indexed="81"/>
            <rFont val="Tahoma"/>
            <family val="2"/>
          </rPr>
          <t>Implementación de buenas prácticas</t>
        </r>
        <r>
          <rPr>
            <sz val="9"/>
            <color indexed="81"/>
            <rFont val="Tahoma"/>
            <family val="2"/>
          </rPr>
          <t>: se estimulan mejores prácticas de los funcionarios (cambios de conducta, mejor uso de los equipos dispositivos o instalaciones, entre otros; de manera que se generen ahorros y se reduzcan impactos ambientales negativos, se incluye el tema de divulgacion, esto lo pueden hacer mediante afiches, rotulación, correos, capacitación y sensibilización, entre otros. Correos divulgativos sobre PGAI se califica como una acción sin importar la cantidad; igualmente lo relacionado con material divulgativo.  Este criterio aplica a todas las instituciones.</t>
        </r>
      </text>
    </comment>
    <comment ref="C36" authorId="3" shapeId="0" xr:uid="{00000000-0006-0000-0000-00000B000000}">
      <text>
        <r>
          <rPr>
            <b/>
            <sz val="9"/>
            <color indexed="81"/>
            <rFont val="Tahoma"/>
            <family val="2"/>
          </rPr>
          <t>Marco Chinchilla Salazar:</t>
        </r>
        <r>
          <rPr>
            <sz val="9"/>
            <color indexed="81"/>
            <rFont val="Tahoma"/>
            <family val="2"/>
          </rPr>
          <t xml:space="preserve">
Si no existe medidor independiente podría no ser aplicable los registros (en caso por ejemplo que compartan edificio). En casos de aquiler podría no ser aplicable el criterio de compras sustentables para este aspecto ambiental</t>
        </r>
      </text>
    </comment>
    <comment ref="H43" authorId="0" shapeId="0" xr:uid="{14731170-9B6B-4973-850D-AA12BA3F895D}">
      <text>
        <r>
          <rPr>
            <b/>
            <sz val="9"/>
            <color indexed="81"/>
            <rFont val="Tahoma"/>
            <family val="2"/>
          </rPr>
          <t>Daniel Víquez Romero:</t>
        </r>
        <r>
          <rPr>
            <sz val="9"/>
            <color indexed="81"/>
            <rFont val="Tahoma"/>
            <family val="2"/>
          </rPr>
          <t xml:space="preserve">
Ver analisis de causales según informe de avance.</t>
        </r>
      </text>
    </comment>
    <comment ref="D56" authorId="0" shapeId="0" xr:uid="{00000000-0006-0000-0000-00000E000000}">
      <text>
        <r>
          <rPr>
            <b/>
            <sz val="9"/>
            <color indexed="81"/>
            <rFont val="Tahoma"/>
            <family val="2"/>
          </rPr>
          <t>Daniel Víquez Romero:</t>
        </r>
        <r>
          <rPr>
            <sz val="9"/>
            <color indexed="81"/>
            <rFont val="Tahoma"/>
            <family val="2"/>
          </rPr>
          <t xml:space="preserve">
Residuo de manejo especial: Son aquellos que por su composición, necesidades de
transporte, condiciones de almacenaje, formas de uso o valor de recuperación, o por una
combinación de esos, implican riesgos significativos a la salud y degradación sistemática
de la calidad del ecosistema, por lo que requieren salir de la corriente normal de residuos
ordinarios.</t>
        </r>
      </text>
    </comment>
    <comment ref="D60" authorId="0" shapeId="0" xr:uid="{00000000-0006-0000-0000-00000F000000}">
      <text>
        <r>
          <rPr>
            <b/>
            <sz val="9"/>
            <color indexed="81"/>
            <rFont val="Tahoma"/>
            <family val="2"/>
          </rPr>
          <t>Daniel Víquez Romero:</t>
        </r>
        <r>
          <rPr>
            <sz val="9"/>
            <color indexed="81"/>
            <rFont val="Tahoma"/>
            <family val="2"/>
          </rPr>
          <t xml:space="preserve">
Residuos peligrosos: Son aquellos que por su reactividad química y sus características tóxicas, explosivas, corrosivas, radioactivas, biológicas, bioinfecciosas e inflamables, ecotóxicas o de persistencia ambiental, o que por su tiempo de exposición, puedan causar daños a la salud o el ambiente.</t>
        </r>
      </text>
    </comment>
    <comment ref="G60" authorId="4" shapeId="0" xr:uid="{00000000-0006-0000-0000-000010000000}">
      <text>
        <r>
          <rPr>
            <b/>
            <sz val="9"/>
            <color indexed="81"/>
            <rFont val="Tahoma"/>
            <family val="2"/>
          </rPr>
          <t>Esteban  Barrantes Vásquez:</t>
        </r>
        <r>
          <rPr>
            <sz val="9"/>
            <color indexed="81"/>
            <rFont val="Tahoma"/>
            <family val="2"/>
          </rPr>
          <t xml:space="preserve">
Calificar como bueno o mal, no dar puntaje</t>
        </r>
      </text>
    </comment>
    <comment ref="D64" authorId="0" shapeId="0" xr:uid="{40E56BD5-2747-4081-9CB9-660C3D7AC48C}">
      <text>
        <r>
          <rPr>
            <b/>
            <sz val="9"/>
            <color indexed="81"/>
            <rFont val="Tahoma"/>
            <charset val="1"/>
          </rPr>
          <t>Daniel Víquez Romero:</t>
        </r>
        <r>
          <rPr>
            <sz val="9"/>
            <color indexed="81"/>
            <rFont val="Tahoma"/>
            <charset val="1"/>
          </rPr>
          <t xml:space="preserve">
Se aplica a instituciones con PSTAR y se toman como registros los reportes operacionales
</t>
        </r>
      </text>
    </comment>
    <comment ref="D68" authorId="0" shapeId="0" xr:uid="{4B9A3E7A-1EB0-4402-8918-B7661F0F2333}">
      <text>
        <r>
          <rPr>
            <b/>
            <sz val="9"/>
            <color indexed="81"/>
            <rFont val="Tahoma"/>
            <charset val="1"/>
          </rPr>
          <t>Daniel Víquez Romero:</t>
        </r>
        <r>
          <rPr>
            <sz val="9"/>
            <color indexed="81"/>
            <rFont val="Tahoma"/>
            <charset val="1"/>
          </rPr>
          <t xml:space="preserve">
Se entiende como otro aspecto ambiental adicional de los contemplados como obligatorios</t>
        </r>
      </text>
    </comment>
    <comment ref="D92" authorId="0" shapeId="0" xr:uid="{00000000-0006-0000-0000-000011000000}">
      <text>
        <r>
          <rPr>
            <b/>
            <sz val="9"/>
            <color indexed="81"/>
            <rFont val="Tahoma"/>
            <family val="2"/>
          </rPr>
          <t>Daniel Víquez Romero:</t>
        </r>
        <r>
          <rPr>
            <sz val="9"/>
            <color indexed="81"/>
            <rFont val="Tahoma"/>
            <family val="2"/>
          </rPr>
          <t xml:space="preserve">
Residuo de manejo especial: Son aquellos que por su composición, necesidades de
transporte, condiciones de almacenaje, formas de uso o valor de recuperación, o por una
combinación de esos, implican riesgos significativos a la salud y degradación sistemática
de la calidad del ecosistema, por lo que requieren salir de la corriente normal de residuos
ordinarios.
Residuos peligrosos: Son aquellos que por su reactividad química y sus características tóxicas, explosivas, corrosivas, radioactivas, biológicas, bioinfecciosas e inflamables, ecotóxicas o de persistencia ambiental, o que por su tiempo de exposición, puedan causar daños a la salud o el ambiente.</t>
        </r>
      </text>
    </comment>
    <comment ref="H106" authorId="0" shapeId="0" xr:uid="{3BD2BEA8-F79D-408A-BEEE-A0DFFC7BC1D1}">
      <text>
        <r>
          <rPr>
            <b/>
            <sz val="9"/>
            <color indexed="81"/>
            <rFont val="Tahoma"/>
            <family val="2"/>
          </rPr>
          <t>Daniel Víquez Romero:</t>
        </r>
        <r>
          <rPr>
            <sz val="9"/>
            <color indexed="81"/>
            <rFont val="Tahoma"/>
            <family val="2"/>
          </rPr>
          <t xml:space="preserve">
Para compras anteriores al período evaluado tendrán una validez de maximo 3 años</t>
        </r>
      </text>
    </comment>
    <comment ref="H109" authorId="0" shapeId="0" xr:uid="{7ADF40B7-F1F2-4236-81BD-D6F48B736BE8}">
      <text>
        <r>
          <rPr>
            <b/>
            <sz val="9"/>
            <color indexed="81"/>
            <rFont val="Tahoma"/>
            <family val="2"/>
          </rPr>
          <t>Daniel Víquez Romero:</t>
        </r>
        <r>
          <rPr>
            <sz val="9"/>
            <color indexed="81"/>
            <rFont val="Tahoma"/>
            <family val="2"/>
          </rPr>
          <t xml:space="preserve">
Para compras anteriores al período evaluado tendrán una validez de maximo 3 años</t>
        </r>
      </text>
    </comment>
    <comment ref="H112" authorId="0" shapeId="0" xr:uid="{97DF24D3-49B9-4D83-8B5F-A1F2AC49F400}">
      <text>
        <r>
          <rPr>
            <b/>
            <sz val="9"/>
            <color indexed="81"/>
            <rFont val="Tahoma"/>
            <family val="2"/>
          </rPr>
          <t>Daniel Víquez Romero:</t>
        </r>
        <r>
          <rPr>
            <sz val="9"/>
            <color indexed="81"/>
            <rFont val="Tahoma"/>
            <family val="2"/>
          </rPr>
          <t xml:space="preserve">
Para compras anteriores al período evaluado tendrán una validez de maximo 3 años</t>
        </r>
      </text>
    </comment>
    <comment ref="D116" authorId="0" shapeId="0" xr:uid="{E4ABFA04-7F98-46A5-A9BB-E0D0AA25CF98}">
      <text>
        <r>
          <rPr>
            <b/>
            <sz val="9"/>
            <color indexed="81"/>
            <rFont val="Tahoma"/>
            <family val="2"/>
          </rPr>
          <t>Daniel Víquez Romero:</t>
        </r>
        <r>
          <rPr>
            <sz val="9"/>
            <color indexed="81"/>
            <rFont val="Tahoma"/>
            <family val="2"/>
          </rPr>
          <t xml:space="preserve">
Aplica a compras relacionadas a la sustitucion de plasticos de un solo uso.
Aplica la inclusión o la aplicación de la responsabilidad extendida del productor .
</t>
        </r>
      </text>
    </comment>
    <comment ref="D119" authorId="0" shapeId="0" xr:uid="{D38A3815-951D-434C-90E7-91E24B33A641}">
      <text>
        <r>
          <rPr>
            <b/>
            <sz val="9"/>
            <color indexed="81"/>
            <rFont val="Tahoma"/>
            <family val="2"/>
          </rPr>
          <t>Daniel Víquez Romero:</t>
        </r>
        <r>
          <rPr>
            <sz val="9"/>
            <color indexed="81"/>
            <rFont val="Tahoma"/>
            <family val="2"/>
          </rPr>
          <t xml:space="preserve">
Incluye la adquisición de insumos que disminuyan la carga órganica de las aguas residuales como rejillas en lavatorios, trampas de grasa entre otros.
Adquisicion de productos de limpieza y desinfección con mejor desempeño ambiental (Productos biodegradables)</t>
        </r>
      </text>
    </comment>
    <comment ref="H121" authorId="0" shapeId="0" xr:uid="{61E60D7C-1C00-4A25-8457-574207C9360C}">
      <text>
        <r>
          <rPr>
            <b/>
            <sz val="9"/>
            <color indexed="81"/>
            <rFont val="Tahoma"/>
            <family val="2"/>
          </rPr>
          <t>Daniel Víquez Romero:</t>
        </r>
        <r>
          <rPr>
            <sz val="9"/>
            <color indexed="81"/>
            <rFont val="Tahoma"/>
            <family val="2"/>
          </rPr>
          <t xml:space="preserve">
Para compras anteriores al período evaluado tendrán una validez de maximo 3 años</t>
        </r>
      </text>
    </comment>
    <comment ref="D125" authorId="5" shapeId="0" xr:uid="{00000000-0006-0000-0000-000015000000}">
      <text>
        <r>
          <rPr>
            <b/>
            <sz val="9"/>
            <color indexed="81"/>
            <rFont val="Tahoma"/>
            <family val="2"/>
          </rPr>
          <t>Douglas Ureña Cubillo:</t>
        </r>
        <r>
          <rPr>
            <sz val="9"/>
            <color indexed="81"/>
            <rFont val="Tahoma"/>
            <family val="2"/>
          </rPr>
          <t xml:space="preserve">
El Administrado debe de indicar cuales gestores de residuos utilizan para que el evaluador indique si estan realmente autorizados ante el Ministerio de Salud en la lista de gestores que se encuentra en la pagina del MINSA: https://www.ministeriodesalud.go.cr/index.php/registro-de-gestores-en-salud </t>
        </r>
      </text>
    </comment>
    <comment ref="D128" authorId="5" shapeId="0" xr:uid="{00000000-0006-0000-0000-000016000000}">
      <text>
        <r>
          <rPr>
            <b/>
            <sz val="9"/>
            <color indexed="81"/>
            <rFont val="Tahoma"/>
            <family val="2"/>
          </rPr>
          <t>Douglas Ureña Cubillo:</t>
        </r>
        <r>
          <rPr>
            <sz val="9"/>
            <color indexed="81"/>
            <rFont val="Tahoma"/>
            <family val="2"/>
          </rPr>
          <t xml:space="preserve">
El Administrado debe de indicar cuales gestores de residuos utilizan para que el evaluador indique si estan realmente autorizados ante el Ministerio de Salud en la lista de gestores que se encuentra en la pagina del MINSA: https://www.ministeriodesalud.go.cr/index.php/registro-de-gestores-en-salud </t>
        </r>
      </text>
    </comment>
    <comment ref="D131" authorId="0" shapeId="0" xr:uid="{59E47C68-0A22-44A5-9C23-72055F600B1E}">
      <text>
        <r>
          <rPr>
            <b/>
            <sz val="9"/>
            <color indexed="81"/>
            <rFont val="Tahoma"/>
            <family val="2"/>
          </rPr>
          <t>Daniel Víquez Romero:</t>
        </r>
        <r>
          <rPr>
            <sz val="9"/>
            <color indexed="81"/>
            <rFont val="Tahoma"/>
            <family val="2"/>
          </rPr>
          <t xml:space="preserve">
Se debe corroborar el gestor de lodos para el caso de tanques septicos o PSTAR</t>
        </r>
      </text>
    </comment>
    <comment ref="H131" authorId="1" shapeId="0" xr:uid="{00000000-0006-0000-0000-000017000000}">
      <text>
        <r>
          <rPr>
            <b/>
            <sz val="9"/>
            <color indexed="81"/>
            <rFont val="Tahoma"/>
            <family val="2"/>
          </rPr>
          <t>mchinchilla:</t>
        </r>
        <r>
          <rPr>
            <sz val="9"/>
            <color indexed="81"/>
            <rFont val="Tahoma"/>
            <family val="2"/>
          </rPr>
          <t xml:space="preserve">
Formas de dispocisión inadecuada de aguas residuales:
1. Las aguas residuales (de cualquier tipo) son dispuestas en el alcantarillado pluvial. 
2. Las aguas residuales (de cualquier tipo) son dispuestas sin tratamiento en un cuerpo de agua o son reusadas sin tratamiento.
3. Las aguas residuales de tipo especial son dispuestas en el alcantarillado sanitario sin pretratamiento
4. Las aguas residuales son reusados pero en incumplimiento de lo establecido en DE 33601</t>
        </r>
      </text>
    </comment>
    <comment ref="H132" authorId="1" shapeId="0" xr:uid="{00000000-0006-0000-0000-000018000000}">
      <text>
        <r>
          <rPr>
            <b/>
            <sz val="9"/>
            <color indexed="81"/>
            <rFont val="Tahoma"/>
            <family val="2"/>
          </rPr>
          <t>mchinchilla:</t>
        </r>
        <r>
          <rPr>
            <sz val="9"/>
            <color indexed="81"/>
            <rFont val="Tahoma"/>
            <family val="2"/>
          </rPr>
          <t xml:space="preserve">
Por disposición adecuada se entiende:
1. Aguas residuales ordinarias se disponen en tanque séptico
2. Aguas residuales ordinarias se disponen en el alcantarillado sanitario
3.Aguas residuales ordinarias y/o especiales son tratadas y dispuestas en un cuerpo de agua o reusadas (cumpliendo la normativa)
4. Aguas residuales especiales reciben pretratamiento y son dispuestas en un alcantarillado sanitario.
5. Las aguas residuales son reusadas cumpliendo el DE 33601</t>
        </r>
      </text>
    </comment>
    <comment ref="B133" authorId="1" shapeId="0" xr:uid="{00000000-0006-0000-0000-000019000000}">
      <text>
        <r>
          <rPr>
            <b/>
            <sz val="9"/>
            <color indexed="81"/>
            <rFont val="Tahoma"/>
            <family val="2"/>
          </rPr>
          <t>mchinchilla:</t>
        </r>
        <r>
          <rPr>
            <sz val="9"/>
            <color indexed="81"/>
            <rFont val="Tahoma"/>
            <family val="2"/>
          </rPr>
          <t xml:space="preserve">
Se valora el cumplimiento con la entrega de informes de avance semestrales, el cual se deberá presentar siguiendo el formato establecido en la plantilla  de Informes de Avance disponible en http://www.digeca.go.cr/documentos/plantilla-para-la-entrega-de-informes-de-avance-de-pgai 
</t>
        </r>
        <r>
          <rPr>
            <b/>
            <sz val="9"/>
            <color indexed="81"/>
            <rFont val="Tahoma"/>
            <family val="2"/>
          </rPr>
          <t>Este criterio aplica para instituciones que cuenten con mas de un semestre de haberse comunicado el ITU</t>
        </r>
        <r>
          <rPr>
            <sz val="9"/>
            <color indexed="81"/>
            <rFont val="Tahoma"/>
            <family val="2"/>
          </rPr>
          <t xml:space="preserve">
* Se evalúa como completo la entrega del informe con sus registros de consumo y generación.
En caso que durante la visita de seguiento la institución solicite un plazo para completar información, el procedimiento de inspección y seguimiento de PGAI establece un plazo máximo de 5 días hábiles para entregar la documentación.</t>
        </r>
      </text>
    </comment>
    <comment ref="B138" authorId="2" shapeId="0" xr:uid="{00000000-0006-0000-0000-00001C000000}">
      <text>
        <r>
          <rPr>
            <b/>
            <sz val="9"/>
            <color indexed="81"/>
            <rFont val="Tahoma"/>
            <family val="2"/>
          </rPr>
          <t>Portatil:</t>
        </r>
        <r>
          <rPr>
            <sz val="9"/>
            <color indexed="81"/>
            <rFont val="Tahoma"/>
            <family val="2"/>
          </rPr>
          <t xml:space="preserve">
Las directrices vigentes a la fecha son las siguientes:
1.Directriz 011 - 2014 
2. Directriz 014 sobre sustitución de plástico de un solo uso.
3. Directriz 033 Compra Vehiculos bajas en emisiones
4. Directriz 050 de construcción sostenible</t>
        </r>
      </text>
    </comment>
    <comment ref="H139" authorId="2" shapeId="0" xr:uid="{00000000-0006-0000-0000-00001D000000}">
      <text>
        <r>
          <rPr>
            <b/>
            <sz val="9"/>
            <color indexed="81"/>
            <rFont val="Tahoma"/>
            <family val="2"/>
          </rPr>
          <t>Portatil:</t>
        </r>
        <r>
          <rPr>
            <sz val="9"/>
            <color indexed="81"/>
            <rFont val="Tahoma"/>
            <family val="2"/>
          </rPr>
          <t xml:space="preserve">
Se entenderá por Reporte Unificado incompleto aquellos casos en donde existan pestañas o tablas vacías sin justificación</t>
        </r>
      </text>
    </comment>
    <comment ref="B141" authorId="1" shapeId="0" xr:uid="{00000000-0006-0000-0000-00001E000000}">
      <text>
        <r>
          <rPr>
            <b/>
            <sz val="9"/>
            <color indexed="81"/>
            <rFont val="Tahoma"/>
            <family val="2"/>
          </rPr>
          <t>mchinchilla:</t>
        </r>
        <r>
          <rPr>
            <sz val="9"/>
            <color indexed="81"/>
            <rFont val="Tahoma"/>
            <family val="2"/>
          </rPr>
          <t xml:space="preserve">
Corresponde solo a actividades de capacitancion por parte de la comision del PGAI o entes externos a los funcionarios de la misma en temas relacionados al PGAI. Incluye las capacitaciones que se reciban los miembros de la comisión en temas ambientales.
</t>
        </r>
        <r>
          <rPr>
            <b/>
            <sz val="9"/>
            <color indexed="81"/>
            <rFont val="Tahoma"/>
            <family val="2"/>
          </rPr>
          <t>Este criterio aplica a todas las instituciones</t>
        </r>
      </text>
    </comment>
    <comment ref="B144" authorId="1" shapeId="0" xr:uid="{00000000-0006-0000-0000-00001F000000}">
      <text>
        <r>
          <rPr>
            <b/>
            <sz val="9"/>
            <color indexed="81"/>
            <rFont val="Tahoma"/>
            <family val="2"/>
          </rPr>
          <t xml:space="preserve">mchinchilla
</t>
        </r>
        <r>
          <rPr>
            <sz val="9"/>
            <color indexed="81"/>
            <rFont val="Tahoma"/>
            <family val="2"/>
          </rPr>
          <t>Se evalúa si la Comisión cuenta con la información respaldada, sistematizada y centralizada (preferiblemente en digital). La información mínima que debe ser respaldada es la siguiente: Registros de consumo, documento de PGAI, Protocolos de evaluacion, Informes de Avance, Notas de Comunicación, Minutas de la comision, procedimientos.
Cuando se dice que la información se encuentra compartida, se refiere a que la información no solo la tiene el coordinador, sino que se encuentra en la red o es compartida con los demas miembros que integran la Comisión mediante algun mecanismo de almacenamiento de información en la nube (Dropbox, Drive)</t>
        </r>
        <r>
          <rPr>
            <b/>
            <sz val="9"/>
            <color indexed="81"/>
            <rFont val="Tahoma"/>
            <family val="2"/>
          </rPr>
          <t xml:space="preserve">
Este criterio aplica a todas las instituciones</t>
        </r>
      </text>
    </comment>
    <comment ref="B147" authorId="1" shapeId="0" xr:uid="{00000000-0006-0000-0000-000020000000}">
      <text>
        <r>
          <rPr>
            <b/>
            <sz val="9"/>
            <color indexed="81"/>
            <rFont val="Tahoma"/>
            <family val="2"/>
          </rPr>
          <t>mchinchilla:</t>
        </r>
        <r>
          <rPr>
            <sz val="9"/>
            <color indexed="81"/>
            <rFont val="Tahoma"/>
            <family val="2"/>
          </rPr>
          <t xml:space="preserve">
Se refiere a la estimación de las toneladas de CO2 equivalente producidas por emisiones directas (consumo de combustibles por flotilla vehicular , plantas generadoras, fugas de gases refrigerantes,  entre otros;) así como emisiones indirectas (consumo de energía eléctrica). 
*No se tomarán en cuenta inventarios cantonales
</t>
        </r>
        <r>
          <rPr>
            <b/>
            <sz val="9"/>
            <color indexed="81"/>
            <rFont val="Tahoma"/>
            <family val="2"/>
          </rPr>
          <t xml:space="preserve">Para efectos de la presente evaluación se considerará como válido el uso de las plantillas de estimación de emisiones GEI elaborada por DIGECA.
</t>
        </r>
      </text>
    </comment>
    <comment ref="B150" authorId="1" shapeId="0" xr:uid="{00000000-0006-0000-0000-000021000000}">
      <text>
        <r>
          <rPr>
            <b/>
            <sz val="9"/>
            <color indexed="81"/>
            <rFont val="Tahoma"/>
            <family val="2"/>
          </rPr>
          <t>mchinchilla:</t>
        </r>
        <r>
          <rPr>
            <sz val="9"/>
            <color indexed="81"/>
            <rFont val="Tahoma"/>
            <family val="2"/>
          </rPr>
          <t xml:space="preserve">
Es la sistematización de un determinado método para llevar a cabo una actividad, y  que  debe expresarse en un documento  formalizado que se encuentra en uso. Los procedimientos son comunmente dirigidos para sistematizar un conjunto de acciones que se deben de ejecutar con cierta periodicidad (sistematización de registros, procedimientos de separación de residuos, etc.)
Ademas del conjunto o secuencia de acciones, se requiere que se responda a: responsables, frecuencia, plazos de ejecución.</t>
        </r>
      </text>
    </comment>
    <comment ref="B153" authorId="1" shapeId="0" xr:uid="{00000000-0006-0000-0000-000022000000}">
      <text>
        <r>
          <rPr>
            <b/>
            <sz val="9"/>
            <color indexed="81"/>
            <rFont val="Tahoma"/>
            <family val="2"/>
          </rPr>
          <t>mchinchilla:</t>
        </r>
        <r>
          <rPr>
            <sz val="9"/>
            <color indexed="81"/>
            <rFont val="Tahoma"/>
            <family val="2"/>
          </rPr>
          <t xml:space="preserve">
Se refiere a la contabilidad de ahorros en cuanto a recursos (m3 de agua, kW-h de electricidad, litros de combustibles, resmas de papel, entre otros) y/o ahorros en términos económicos (dinero), percibidos a partir de la implementación del PGAI</t>
        </r>
      </text>
    </comment>
    <comment ref="B159" authorId="2" shapeId="0" xr:uid="{00000000-0006-0000-0000-000023000000}">
      <text>
        <r>
          <rPr>
            <b/>
            <sz val="9"/>
            <color indexed="81"/>
            <rFont val="Tahoma"/>
            <family val="2"/>
          </rPr>
          <t>Portatil:</t>
        </r>
        <r>
          <rPr>
            <sz val="9"/>
            <color indexed="81"/>
            <rFont val="Tahoma"/>
            <family val="2"/>
          </rPr>
          <t xml:space="preserve">
Además de las realizadas directamente por DIGECA, se deben considerar las realizadas por terceros a solicitud de DIGECA (ej. INA, ITCR)</t>
        </r>
      </text>
    </comment>
    <comment ref="B162" authorId="1" shapeId="0" xr:uid="{00000000-0006-0000-0000-000024000000}">
      <text>
        <r>
          <rPr>
            <b/>
            <sz val="9"/>
            <color indexed="81"/>
            <rFont val="Tahoma"/>
            <family val="2"/>
          </rPr>
          <t>mchinchilla:</t>
        </r>
        <r>
          <rPr>
            <sz val="9"/>
            <color indexed="81"/>
            <rFont val="Tahoma"/>
            <family val="2"/>
          </rPr>
          <t xml:space="preserve">
Son acciones ambientales cuyo público meta son entes fuera de la institucion (comunidades, escuelas, asociados entre otros). Por ejemplo: ferias ambientales, campañas de reciclaje, educación ambiental, entre otras, siempre que sean en temas ambientales y que estén dirigidas a entes externos.</t>
        </r>
      </text>
    </comment>
    <comment ref="B165" authorId="1" shapeId="0" xr:uid="{00000000-0006-0000-0000-000025000000}">
      <text>
        <r>
          <rPr>
            <b/>
            <sz val="9"/>
            <color indexed="81"/>
            <rFont val="Tahoma"/>
            <family val="2"/>
          </rPr>
          <t>mchinchilla:</t>
        </r>
        <r>
          <rPr>
            <sz val="9"/>
            <color indexed="81"/>
            <rFont val="Tahoma"/>
            <family val="2"/>
          </rPr>
          <t xml:space="preserve">
Se refiere a la implementación de alguna medida ambiental que sea particularmente creativa, tecnológicamente novedosa, no tradicional que generen beneficios ambientales (tecnologias alternativas, construccion Sostenible, paneles solares, cosecha de agua, torres de enfriamiento alternativo,diseño ventilación pasiva, composteras).
No se incluyen en ese criterio el desarrollo y/o implemetación de sistemas informáticos, firmas digitales, ferias ambientales.</t>
        </r>
      </text>
    </comment>
    <comment ref="B167" authorId="2" shapeId="0" xr:uid="{00000000-0006-0000-0000-000026000000}">
      <text>
        <r>
          <rPr>
            <b/>
            <sz val="9"/>
            <color indexed="81"/>
            <rFont val="Tahoma"/>
            <family val="2"/>
          </rPr>
          <t>Portatil:</t>
        </r>
        <r>
          <rPr>
            <sz val="9"/>
            <color indexed="81"/>
            <rFont val="Tahoma"/>
            <family val="2"/>
          </rPr>
          <t xml:space="preserve">
Para este criterrio se contabiliza la existencia de distintos tipos de galardones, indistintamente de la cantidad de edificios que sean galardonados.</t>
        </r>
      </text>
    </comment>
    <comment ref="B173" authorId="0" shapeId="0" xr:uid="{33ECAE12-3668-40F6-9CFD-8D08041449B5}">
      <text>
        <r>
          <rPr>
            <b/>
            <sz val="9"/>
            <color indexed="81"/>
            <rFont val="Tahoma"/>
            <family val="2"/>
          </rPr>
          <t>Daniel Víquez Romero:</t>
        </r>
        <r>
          <rPr>
            <sz val="9"/>
            <color indexed="81"/>
            <rFont val="Tahoma"/>
            <family val="2"/>
          </rPr>
          <t xml:space="preserve">
Se entenderá como "orden" el ingresar la informacion según el directorio de carpetas enviado en la visita de seguimiento.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Douglas Ureña Cubillo</author>
  </authors>
  <commentList>
    <comment ref="B10" authorId="0" shapeId="0" xr:uid="{BE07FC66-8FB6-43E7-99B4-E29F18836A7B}">
      <text>
        <r>
          <rPr>
            <b/>
            <sz val="9"/>
            <color indexed="81"/>
            <rFont val="Tahoma"/>
            <family val="2"/>
          </rPr>
          <t>Douglas Ureña Cubillo:</t>
        </r>
        <r>
          <rPr>
            <sz val="9"/>
            <color indexed="81"/>
            <rFont val="Tahoma"/>
            <family val="2"/>
          </rPr>
          <t xml:space="preserve">
El Administrado debe de indicar cuales gestores de residuos utilizan para que el evaluador indique si estan realmente autorizados ante el Ministerio de Salud en la lista de gestores que se encuentra en la pagina del MINSA: https://www.ministeriodesalud.go.cr/index.php/registro-de-gestores-en-salud </t>
        </r>
      </text>
    </comment>
  </commentList>
</comments>
</file>

<file path=xl/sharedStrings.xml><?xml version="1.0" encoding="utf-8"?>
<sst xmlns="http://schemas.openxmlformats.org/spreadsheetml/2006/main" count="296" uniqueCount="170">
  <si>
    <t>Criterio</t>
  </si>
  <si>
    <t>Sí</t>
  </si>
  <si>
    <t>Ninguna</t>
  </si>
  <si>
    <t>Al menos 1 acción / proyecto</t>
  </si>
  <si>
    <t>Peso</t>
  </si>
  <si>
    <t>Regla de decisión</t>
  </si>
  <si>
    <t>Nombre de la Institución =</t>
  </si>
  <si>
    <t>Fecha de inspeción =</t>
  </si>
  <si>
    <t>Instrucciones</t>
  </si>
  <si>
    <t>2. Llene las celdas del encabezado</t>
  </si>
  <si>
    <t>4. Guarde los cambios</t>
  </si>
  <si>
    <t>Evaluación de la implementación de los Programas de Gestión Ambiental Institucional (PGAI)</t>
  </si>
  <si>
    <t xml:space="preserve"> (Decreto Ejecutivo 36499)</t>
  </si>
  <si>
    <t>Responsables de la calificación =</t>
  </si>
  <si>
    <t>Calificación</t>
  </si>
  <si>
    <t>Condición encontrada</t>
  </si>
  <si>
    <t>Subtotal =</t>
  </si>
  <si>
    <t>Factor de regla de decisión</t>
  </si>
  <si>
    <t>Factor correspondiente de la regla de decisión</t>
  </si>
  <si>
    <t>Puntaje</t>
  </si>
  <si>
    <t>Se contabilizan inversiones y/o ahorros al menos con un aspecto ambiental</t>
  </si>
  <si>
    <t>El criterio es aplicable a la organización?</t>
  </si>
  <si>
    <t>Comisión Técnica Evaluadora</t>
  </si>
  <si>
    <t>NO</t>
  </si>
  <si>
    <t>Puntaje aplicable</t>
  </si>
  <si>
    <t>Puntos extra obtenidos =</t>
  </si>
  <si>
    <t>Nota final</t>
  </si>
  <si>
    <t>Alcance del PGAI (aplica para instituciones con más de un edificio)</t>
  </si>
  <si>
    <t xml:space="preserve">Cuenta con Plan de Accion Detallado </t>
  </si>
  <si>
    <t>Se cuenta con inventario de emisiones de Gases de Efecto Invernadero (GEI)</t>
  </si>
  <si>
    <t>Acciones ambientales hacia socios externos</t>
  </si>
  <si>
    <t>Se han realizado acciones/proyectos innovadores</t>
  </si>
  <si>
    <t>Se cuentan con procedimientos</t>
  </si>
  <si>
    <t>Contabilidad de inversiones y ahorros</t>
  </si>
  <si>
    <t>Puntaje obtenido =</t>
  </si>
  <si>
    <t>Entrega de Informe de Avance durante el último año</t>
  </si>
  <si>
    <t>Funcionamiento de la Comisión Institucional de PGAI durante el último año</t>
  </si>
  <si>
    <t>No existe sistematizacion y/o respaldo de información</t>
  </si>
  <si>
    <t>Registros</t>
  </si>
  <si>
    <t xml:space="preserve">No se cuentan con registros </t>
  </si>
  <si>
    <t>No se adquieren equipos/dispositivos con criterios ambientales</t>
  </si>
  <si>
    <t>Implementación de buenas prácticas</t>
  </si>
  <si>
    <t>No se implementan buenas prácticas</t>
  </si>
  <si>
    <t>Disposición final</t>
  </si>
  <si>
    <t>Algunos tipos de residuos son entregados a gestores autorizados, sin embargo otros no</t>
  </si>
  <si>
    <t>Las aguas residuales son dispuestas inadecuadamente</t>
  </si>
  <si>
    <t>No se contabiliza ahorros en recursos ni ahorros en dinero para ningún aspecto ambiental</t>
  </si>
  <si>
    <t>Se contabilizan ahorros en recurso pero no se contabilizan ahorros en dinero / Se contabilizan ahorros en dinero pero no se contabilizan ahorros en recurso</t>
  </si>
  <si>
    <t>No se realizan acciones ambientales hacia socios externos</t>
  </si>
  <si>
    <t>Alcance del PGAI</t>
  </si>
  <si>
    <t>Implementacion de medidas ambientales - Registros</t>
  </si>
  <si>
    <t>Implementacion de medidas ambientales - Buenas prácticas</t>
  </si>
  <si>
    <t>Implementacion de medidas ambientales - CPS</t>
  </si>
  <si>
    <t>Implementacion de medidas ambientales - Disposición final de residuos/aguas residuales</t>
  </si>
  <si>
    <t>3. En el cuadro, llene las celdas de las columnas "El criterio es aplicable a la organización?", "Condición encontrada" y "Factor correspondiente de la regla de decisión" con la información correspondiente a la institución evaluada. Apoyese en los comentarios insertos en las celdas (color rojo en la esquina superior derecha de la celda)</t>
  </si>
  <si>
    <t>Se cuenta con registros pero no están actualizados y/o no cubren el alcance planificado</t>
  </si>
  <si>
    <t>Se cuenta con registros actualizados para el alcance planificado</t>
  </si>
  <si>
    <t>No se cuenta con procedimientos</t>
  </si>
  <si>
    <t xml:space="preserve">Cuenta con política ambiental aprobada </t>
  </si>
  <si>
    <t>Cuenta con política ambiental sin aprobar</t>
  </si>
  <si>
    <t>Información parcialmente respaldada/no compartida</t>
  </si>
  <si>
    <t>Toda la información  sistematizada, respaldada y compartida</t>
  </si>
  <si>
    <t>Se realizan acciones y/o proyectos ambientales hacia socios externos</t>
  </si>
  <si>
    <t xml:space="preserve">Otros criterios a considerar </t>
  </si>
  <si>
    <t>(Para el alcance): Lugar/edificio/región visitada</t>
  </si>
  <si>
    <t xml:space="preserve">Respecto a la política ambiental </t>
  </si>
  <si>
    <t>Ninguna acción de capacitacion del PGAI realizada</t>
  </si>
  <si>
    <t>1 -2 Capacitaciones</t>
  </si>
  <si>
    <r>
      <t xml:space="preserve">No. de acciones de capacitacion del </t>
    </r>
    <r>
      <rPr>
        <b/>
        <sz val="10"/>
        <color theme="1"/>
        <rFont val="Calibri"/>
        <family val="2"/>
        <scheme val="minor"/>
      </rPr>
      <t>PGA</t>
    </r>
    <r>
      <rPr>
        <sz val="10"/>
        <color theme="1"/>
        <rFont val="Calibri"/>
        <family val="2"/>
        <scheme val="minor"/>
      </rPr>
      <t>I ejecutadas en el último año a lo interno de la institución</t>
    </r>
  </si>
  <si>
    <t>No. de acciones de capacitacion del PGAI ejecutadas en el último año a lo interno de la institución</t>
  </si>
  <si>
    <t>Participación en actividades de capacitación/divulgación coordinadas desde la DIGECA</t>
  </si>
  <si>
    <t>EXTRAS</t>
  </si>
  <si>
    <t>Se cuentan con inventario de emisiones GEI actualizado (inventario completo alcance 1 y 2)</t>
  </si>
  <si>
    <t>No se cuenta con inventario de emisiones GEI/ más de tres años desactualizado.</t>
  </si>
  <si>
    <t>Se cuenta con el inventario pero esta desactualizado (menos de tres años desactualizado)</t>
  </si>
  <si>
    <t>Ninguno</t>
  </si>
  <si>
    <t>Dos o más galardones distintos vigentes</t>
  </si>
  <si>
    <t>Un galardón vigente (no más de un año de haberse otorgado)</t>
  </si>
  <si>
    <t>Cuenta con Politica ambiental aprobada y divulgada pasivamente</t>
  </si>
  <si>
    <t>Cuenta con Politica ambiental aprobada y divulgada activamente</t>
  </si>
  <si>
    <t>Se cuenta con registros actualizados y analisis causales de los consumos.</t>
  </si>
  <si>
    <t>Se implementan 3 o más Buenas prácticas en todos los edificios contemplados en el alcance.</t>
  </si>
  <si>
    <t>Menos de 3 Buenas prácticas en todos los edificios</t>
  </si>
  <si>
    <t>Agua</t>
  </si>
  <si>
    <t>Electricidad</t>
  </si>
  <si>
    <t>Combustibles</t>
  </si>
  <si>
    <t>Papel</t>
  </si>
  <si>
    <t>Residuos Ordinario</t>
  </si>
  <si>
    <t>Residuos Manejo Especial</t>
  </si>
  <si>
    <t>Residuos peligrosos</t>
  </si>
  <si>
    <t>Aguas Residuales</t>
  </si>
  <si>
    <t>Disposicion de Residuos</t>
  </si>
  <si>
    <t>Entrega Reporte unificado completo</t>
  </si>
  <si>
    <t xml:space="preserve"> </t>
  </si>
  <si>
    <t>Otro</t>
  </si>
  <si>
    <t>Existe comisión conformada en la práctica pero no hay responsable del PGAI nombrado por la jerarquia.</t>
  </si>
  <si>
    <t>Existe comision nombrada por el jerarca pero no se tienen mecanismos de coordinacion.</t>
  </si>
  <si>
    <t>Existe comisión con apoyo jerarquico, con acciones de planificacion, minutas, directrices u otros mecanismos de coordinacion.</t>
  </si>
  <si>
    <t>No existe comisión (en este caso puede que exista o no un responsable)</t>
  </si>
  <si>
    <r>
      <t xml:space="preserve">Cuenta con </t>
    </r>
    <r>
      <rPr>
        <b/>
        <u/>
        <sz val="10"/>
        <color theme="1"/>
        <rFont val="Calibri"/>
        <family val="2"/>
        <scheme val="minor"/>
      </rPr>
      <t xml:space="preserve">Plan de Accion </t>
    </r>
    <r>
      <rPr>
        <sz val="10"/>
        <color theme="1"/>
        <rFont val="Calibri"/>
        <family val="2"/>
        <scheme val="minor"/>
      </rPr>
      <t xml:space="preserve">Detallado </t>
    </r>
  </si>
  <si>
    <t>El Plan de Acción tiene uno o más aspectos ambientales en los que no existen metas claras o medidas ambientales detalladas</t>
  </si>
  <si>
    <t>Cuenta con plan de acción que contiene al menos los aspectos ambientales básicos con metas y actividades claras</t>
  </si>
  <si>
    <t>El PGAI se encuentra actualizado (Quinquenio)</t>
  </si>
  <si>
    <t>Cumple con punto anterior y además tienen una herramienta de seguimiento anual (Cronograma de ejecución que responde al plan de accion con plazos y responsables)</t>
  </si>
  <si>
    <t>Residuos Manejo Especial y/o peligrosos</t>
  </si>
  <si>
    <t>Menos de 2 Buenas prácticas en todos los edificios</t>
  </si>
  <si>
    <t>Se implementan 2 o más Buenas prácticas en todos los edificios contemplados en el alcance.</t>
  </si>
  <si>
    <t>Se implemetan buenas prácticas pero no en todos los edificios</t>
  </si>
  <si>
    <t xml:space="preserve"> Disposicion Final Residuos Ordinarios</t>
  </si>
  <si>
    <t xml:space="preserve"> Disposicion Final Residuos Manejo Especial y/o peligrosos</t>
  </si>
  <si>
    <t>Los residuos no se entregan a gestores autorizados / se desconoce si son entregados a gestores autorizados / Los residuos no se acopian en condiciones apropiadas</t>
  </si>
  <si>
    <t xml:space="preserve">Participación en actividades de capacitación coordinadas desde la DIGECA </t>
  </si>
  <si>
    <t>Entrega del Reporte Unificado</t>
  </si>
  <si>
    <t>Entrega de informes de avance</t>
  </si>
  <si>
    <t>Fecha de inspección anterior =</t>
  </si>
  <si>
    <t>Período de evaluación =</t>
  </si>
  <si>
    <t>Persona que atiende la visita =</t>
  </si>
  <si>
    <t>No entrega Reporte Unificado</t>
  </si>
  <si>
    <t>Reporte unificado incompleto</t>
  </si>
  <si>
    <t>3 o más capacitaciones</t>
  </si>
  <si>
    <t>Sistematización y respaldo de la Información</t>
  </si>
  <si>
    <t>No participa en ninguna capacitacion coordinada por DIGECA</t>
  </si>
  <si>
    <t>Participa en 1-2 Capacitaciones coordinadas por DIGECA</t>
  </si>
  <si>
    <t>Participa en 3 o más capacitaciones coordinadas por DIGECA</t>
  </si>
  <si>
    <t>Se realiza divulgacion/sensibilización hacia socios externos</t>
  </si>
  <si>
    <t>a</t>
  </si>
  <si>
    <t>Implementación de medidas ambientales en el último año</t>
  </si>
  <si>
    <t>Cuenta con algún galardon o certificación ambiental (Excelencia Ambiental, eficiencia energetica, Bandera Azul Ecologica, Carbono Neutralidad, Sello de calidad sanitaria, LEAD, RESET, EDGE)</t>
  </si>
  <si>
    <t>Menos del 10% de cobertura</t>
  </si>
  <si>
    <t>Entre 10% a 30% de cobertura (sin incluir el 30%)</t>
  </si>
  <si>
    <t>Entre 30% a 50% de cobertura (sin incluir el 50%)</t>
  </si>
  <si>
    <t>Entre 50% a 70% de cobertura (sin incluir el 70%)</t>
  </si>
  <si>
    <t>Entre 70% a 90% de cobertura (sin incluir el 90%)</t>
  </si>
  <si>
    <t>Más de 90% de cobertura</t>
  </si>
  <si>
    <t>Residuos Ordinarios, Manejo Especial y/o peligrosos</t>
  </si>
  <si>
    <t>No cuenta con inventario</t>
  </si>
  <si>
    <t>Cuenta con inventario electrico</t>
  </si>
  <si>
    <t>Se cuenta con registros actualizados y análisis causales de los consumos.</t>
  </si>
  <si>
    <t>Se cuenta con registros actualizados y analisis causales de la generación.</t>
  </si>
  <si>
    <t>Se adquieren y se incluyen criterios ambientales en equipos/dispositivos o se mantienen equipos o dispositivos con criterios ambientales</t>
  </si>
  <si>
    <t>No se adquieren equipos/dispositivos/insumos con criterios ambientales</t>
  </si>
  <si>
    <t>Compras públicas sostenibles</t>
  </si>
  <si>
    <t>No se adquieren equipos/dispositivos con algún criterio sostenible</t>
  </si>
  <si>
    <t>No se adquieren equipos/dispositivos/insumos con algún criterio sostenible</t>
  </si>
  <si>
    <t>No se incluyen criterios en carteles de compras, manuales o procedimientos.</t>
  </si>
  <si>
    <t>Se incluyen criterios en carteles, pero no se adquieren los dispositivos eficientes y/o se adquieren dispositivos eficientes pero no se incluyen criterios ambientales en carteles</t>
  </si>
  <si>
    <t>Todos los residuos se entregan a gestores autorizados / Se acopian en condiciones apropiadas según lo definan los reglamentos respectivos</t>
  </si>
  <si>
    <t>No todos los residuos generados son entregados a gestores autorizados</t>
  </si>
  <si>
    <t>Los residuos  se disponen a gestores autorizados / Se acopian en condiciones apropiadas según lo definan los reglamentos respectivos</t>
  </si>
  <si>
    <t>Los residuos no se disponen a gestores autorizados / se desconoce si son entregados a gestores autorizados / Los residuos no se acopian en condiciones apropiadas</t>
  </si>
  <si>
    <t xml:space="preserve">Entrega de informe de avance incompleto fuera de tiempo </t>
  </si>
  <si>
    <t>No cumple con la entrega de informes de avance según normativa vigente</t>
  </si>
  <si>
    <t>Cumple con entrega de informe de avance en tiempo pero esta incompleto</t>
  </si>
  <si>
    <t>Entrega de informe de avance en tiempo y forma</t>
  </si>
  <si>
    <t xml:space="preserve">Cumple con informe de avance completo pero fuera de tiempo </t>
  </si>
  <si>
    <t>1 o 2 procedimientos vigentes o actualizados</t>
  </si>
  <si>
    <t>3 o más procedimientos vigentes o actualizados</t>
  </si>
  <si>
    <t>Preparación y respuesta de la institución al proceso de seguimiento</t>
  </si>
  <si>
    <t>No sistematiza con orden y precisión las evidencias a los criterios solicitados</t>
  </si>
  <si>
    <t>Sistematiza con orden y precisión las evidencias a los criterios solicitados</t>
  </si>
  <si>
    <t>Cuenta con inventario (más del 50% de edificios)</t>
  </si>
  <si>
    <t>Cuenta con inventario electrico parcial (entre 1- 50% de edificios)</t>
  </si>
  <si>
    <t>Se adquieren y se incluyen criterios ambientales en equipos/dispositivos/insumos</t>
  </si>
  <si>
    <t>Se adquieren y se incluyen criterios ambientales en equipos/dispositivos o se mantienen equipos/ dispositivos/insumos con criterios ambientales</t>
  </si>
  <si>
    <t>1. Abra la presente plantilla y posteriormente dele "guardar como". Cambie el nombre del archivo manteniendo el nombre de la plantilla pero consignando (al final del nombre del archivo) el nombre de la institución a la que corresponde la evaluación. Ej: Plantilla de calificación de instituciones_2021_DIGECA.xls. Guarde el archivo en \\\SRVDIGECA2\Digeca\PGAs\SEGUIMIENTO Y RECONOCIMIENTO\Inspecciones 2021\Calificación de instituciones</t>
  </si>
  <si>
    <t>El plan de acción de PGAI se encuentra incorporado al mecanismo de planificación estratégica de la institución (POI, PAO, POA, Plan estratégico)</t>
  </si>
  <si>
    <t>Las aguas residuales son dispuestas de manera adecuada según la normativa</t>
  </si>
  <si>
    <t>No se cuentan con registros /reportes</t>
  </si>
  <si>
    <t>Se cuenta con registros/reportes pero no están actualizados</t>
  </si>
  <si>
    <t>Se cuenta con registros/reportes actualizados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</si>
</sst>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9" x14ac:knownFonts="1">
    <font>
      <sz val="11"/>
      <color theme="1"/>
      <name val="Calibri"/>
      <family val="2"/>
      <scheme val="minor"/>
    </font>
    <font>
      <sz val="10"/>
      <color theme="1"/>
      <name val="Calibri"/>
      <family val="2"/>
      <scheme val="minor"/>
    </font>
    <font>
      <u/>
      <sz val="11"/>
      <color theme="10"/>
      <name val="Calibri"/>
      <family val="2"/>
    </font>
    <font>
      <sz val="10"/>
      <name val="Arial"/>
      <family val="2"/>
    </font>
    <font>
      <sz val="9"/>
      <color indexed="81"/>
      <name val="Tahoma"/>
      <family val="2"/>
    </font>
    <font>
      <b/>
      <sz val="11"/>
      <color theme="1"/>
      <name val="Calibri"/>
      <family val="2"/>
      <scheme val="minor"/>
    </font>
    <font>
      <b/>
      <sz val="13"/>
      <name val="Calibri"/>
      <family val="2"/>
      <scheme val="minor"/>
    </font>
    <font>
      <sz val="10"/>
      <name val="Calibri"/>
      <family val="2"/>
      <scheme val="minor"/>
    </font>
    <font>
      <sz val="11"/>
      <name val="Calibri"/>
      <family val="2"/>
      <scheme val="minor"/>
    </font>
    <font>
      <b/>
      <sz val="10"/>
      <color rgb="FFFFFFFF"/>
      <name val="Calibri"/>
      <family val="2"/>
      <scheme val="minor"/>
    </font>
    <font>
      <sz val="10"/>
      <color theme="4"/>
      <name val="Calibri"/>
      <family val="2"/>
      <scheme val="minor"/>
    </font>
    <font>
      <b/>
      <i/>
      <sz val="10"/>
      <color theme="1"/>
      <name val="Calibri"/>
      <family val="2"/>
      <scheme val="minor"/>
    </font>
    <font>
      <b/>
      <sz val="10"/>
      <color theme="1"/>
      <name val="Calibri"/>
      <family val="2"/>
      <scheme val="minor"/>
    </font>
    <font>
      <b/>
      <sz val="12"/>
      <color theme="1"/>
      <name val="Calibri"/>
      <family val="2"/>
      <scheme val="minor"/>
    </font>
    <font>
      <sz val="12"/>
      <name val="Calibri"/>
      <family val="2"/>
      <scheme val="minor"/>
    </font>
    <font>
      <b/>
      <sz val="12"/>
      <name val="Calibri"/>
      <family val="2"/>
      <scheme val="minor"/>
    </font>
    <font>
      <b/>
      <i/>
      <sz val="12"/>
      <color theme="1"/>
      <name val="Calibri"/>
      <family val="2"/>
      <scheme val="minor"/>
    </font>
    <font>
      <b/>
      <sz val="9"/>
      <color indexed="81"/>
      <name val="Tahoma"/>
      <family val="2"/>
    </font>
    <font>
      <sz val="11"/>
      <color theme="1"/>
      <name val="Calibri"/>
      <family val="2"/>
      <scheme val="minor"/>
    </font>
    <font>
      <b/>
      <sz val="11"/>
      <color theme="0"/>
      <name val="Calibri"/>
      <family val="2"/>
      <scheme val="minor"/>
    </font>
    <font>
      <sz val="10"/>
      <color theme="3"/>
      <name val="Calibri"/>
      <family val="2"/>
      <scheme val="minor"/>
    </font>
    <font>
      <b/>
      <sz val="11"/>
      <name val="Calibri"/>
      <family val="2"/>
      <scheme val="minor"/>
    </font>
    <font>
      <u/>
      <sz val="11"/>
      <name val="Calibri"/>
      <family val="2"/>
      <scheme val="minor"/>
    </font>
    <font>
      <sz val="8"/>
      <color rgb="FF000000"/>
      <name val="Segoe UI"/>
      <family val="2"/>
    </font>
    <font>
      <sz val="11"/>
      <color theme="0"/>
      <name val="Calibri"/>
      <family val="2"/>
      <scheme val="minor"/>
    </font>
    <font>
      <sz val="11"/>
      <color rgb="FFFF0000"/>
      <name val="Calibri"/>
      <family val="2"/>
      <scheme val="minor"/>
    </font>
    <font>
      <b/>
      <u/>
      <sz val="10"/>
      <color theme="1"/>
      <name val="Calibri"/>
      <family val="2"/>
      <scheme val="minor"/>
    </font>
    <font>
      <sz val="9"/>
      <color indexed="81"/>
      <name val="Tahoma"/>
      <charset val="1"/>
    </font>
    <font>
      <b/>
      <sz val="9"/>
      <color indexed="81"/>
      <name val="Tahoma"/>
      <charset val="1"/>
    </font>
  </fonts>
  <fills count="9">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diagonalUp="1">
      <left style="medium">
        <color indexed="64"/>
      </left>
      <right style="thin">
        <color indexed="64"/>
      </right>
      <top style="medium">
        <color indexed="64"/>
      </top>
      <bottom/>
      <diagonal style="thin">
        <color indexed="64"/>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Up="1">
      <left style="medium">
        <color indexed="64"/>
      </left>
      <right style="thin">
        <color indexed="64"/>
      </right>
      <top/>
      <bottom/>
      <diagonal style="thin">
        <color indexed="64"/>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0" fontId="3" fillId="0" borderId="0"/>
    <xf numFmtId="9" fontId="3" fillId="0" borderId="0" applyFont="0" applyFill="0" applyBorder="0" applyAlignment="0" applyProtection="0"/>
  </cellStyleXfs>
  <cellXfs count="251">
    <xf numFmtId="0" fontId="0" fillId="0" borderId="0" xfId="0"/>
    <xf numFmtId="0" fontId="1" fillId="0" borderId="0" xfId="0" applyFont="1" applyProtection="1"/>
    <xf numFmtId="0" fontId="1" fillId="0" borderId="0" xfId="0" applyFont="1" applyAlignment="1" applyProtection="1">
      <alignment horizontal="left" vertical="center"/>
    </xf>
    <xf numFmtId="0" fontId="1" fillId="0" borderId="1" xfId="0" applyFont="1" applyBorder="1" applyAlignment="1" applyProtection="1">
      <alignment horizontal="center" vertical="center"/>
    </xf>
    <xf numFmtId="0" fontId="1" fillId="0" borderId="28" xfId="0" applyFont="1" applyBorder="1" applyAlignment="1" applyProtection="1">
      <alignment horizontal="center" vertical="center"/>
    </xf>
    <xf numFmtId="0" fontId="0" fillId="0" borderId="0" xfId="0" applyFont="1" applyProtection="1"/>
    <xf numFmtId="0" fontId="6" fillId="3" borderId="0" xfId="2" applyFont="1" applyFill="1" applyBorder="1" applyAlignment="1" applyProtection="1"/>
    <xf numFmtId="0" fontId="8" fillId="3" borderId="0" xfId="2" applyFont="1" applyFill="1" applyBorder="1" applyAlignment="1" applyProtection="1">
      <alignment horizontal="center"/>
    </xf>
    <xf numFmtId="0" fontId="1" fillId="2" borderId="1" xfId="0" applyFont="1" applyFill="1" applyBorder="1" applyAlignment="1" applyProtection="1">
      <alignment vertical="top" wrapText="1"/>
    </xf>
    <xf numFmtId="2" fontId="12" fillId="7" borderId="20" xfId="0" applyNumberFormat="1" applyFont="1" applyFill="1" applyBorder="1" applyAlignment="1" applyProtection="1">
      <alignment horizontal="center"/>
    </xf>
    <xf numFmtId="2" fontId="13" fillId="7" borderId="25" xfId="0" applyNumberFormat="1" applyFont="1" applyFill="1" applyBorder="1" applyAlignment="1" applyProtection="1">
      <alignment horizontal="center"/>
    </xf>
    <xf numFmtId="0" fontId="1" fillId="0" borderId="2" xfId="0" applyFont="1" applyBorder="1" applyAlignment="1" applyProtection="1">
      <alignment horizontal="center" vertical="center"/>
    </xf>
    <xf numFmtId="0" fontId="14" fillId="3" borderId="0" xfId="2" applyFont="1" applyFill="1" applyBorder="1" applyAlignment="1" applyProtection="1">
      <alignment horizontal="right"/>
    </xf>
    <xf numFmtId="0" fontId="15" fillId="3" borderId="0" xfId="2" applyFont="1" applyFill="1" applyBorder="1" applyProtection="1"/>
    <xf numFmtId="0" fontId="6" fillId="3" borderId="0" xfId="2" applyFont="1" applyFill="1" applyBorder="1" applyAlignment="1" applyProtection="1">
      <alignment horizontal="center"/>
    </xf>
    <xf numFmtId="0" fontId="7" fillId="3" borderId="0" xfId="2" applyFont="1" applyFill="1" applyBorder="1" applyAlignment="1" applyProtection="1">
      <alignment horizontal="left"/>
    </xf>
    <xf numFmtId="0" fontId="1" fillId="2" borderId="1" xfId="0" applyFont="1" applyFill="1" applyBorder="1" applyAlignment="1" applyProtection="1">
      <alignment vertical="center" wrapText="1"/>
    </xf>
    <xf numFmtId="0" fontId="9" fillId="5" borderId="2" xfId="0" applyFont="1" applyFill="1" applyBorder="1" applyAlignment="1" applyProtection="1">
      <alignment horizontal="center" wrapText="1"/>
    </xf>
    <xf numFmtId="0" fontId="9" fillId="5" borderId="16" xfId="0" applyFont="1" applyFill="1" applyBorder="1" applyAlignment="1" applyProtection="1">
      <alignment horizontal="center" wrapText="1"/>
    </xf>
    <xf numFmtId="0" fontId="1" fillId="2" borderId="22" xfId="0" applyFont="1" applyFill="1" applyBorder="1" applyAlignment="1" applyProtection="1">
      <alignment horizontal="center" vertical="center" wrapText="1"/>
    </xf>
    <xf numFmtId="0" fontId="1" fillId="2" borderId="2" xfId="0" applyFont="1" applyFill="1" applyBorder="1" applyAlignment="1" applyProtection="1">
      <alignment vertical="top" wrapText="1"/>
    </xf>
    <xf numFmtId="0" fontId="19" fillId="5" borderId="1" xfId="0" applyFont="1" applyFill="1" applyBorder="1" applyAlignment="1">
      <alignment horizontal="center"/>
    </xf>
    <xf numFmtId="0" fontId="0" fillId="0" borderId="1" xfId="0" applyBorder="1" applyAlignment="1">
      <alignment wrapText="1"/>
    </xf>
    <xf numFmtId="0" fontId="21" fillId="3" borderId="0" xfId="2" applyFont="1" applyFill="1" applyBorder="1" applyAlignment="1" applyProtection="1">
      <alignment horizontal="right"/>
    </xf>
    <xf numFmtId="0" fontId="18" fillId="0" borderId="0" xfId="0" applyFont="1" applyProtection="1"/>
    <xf numFmtId="0" fontId="8" fillId="3" borderId="0" xfId="2" applyFont="1" applyFill="1" applyBorder="1" applyAlignment="1" applyProtection="1"/>
    <xf numFmtId="2" fontId="1" fillId="0" borderId="0" xfId="0" applyNumberFormat="1" applyFont="1" applyAlignment="1" applyProtection="1">
      <alignment horizontal="left" vertical="center"/>
    </xf>
    <xf numFmtId="0" fontId="21" fillId="3" borderId="0" xfId="2" applyFont="1" applyFill="1" applyBorder="1" applyAlignment="1" applyProtection="1">
      <alignment horizontal="right"/>
    </xf>
    <xf numFmtId="0" fontId="0" fillId="0" borderId="1" xfId="0" applyBorder="1" applyAlignment="1">
      <alignment vertical="center" wrapText="1"/>
    </xf>
    <xf numFmtId="0" fontId="0" fillId="0" borderId="1" xfId="0" applyBorder="1"/>
    <xf numFmtId="0" fontId="0" fillId="0" borderId="1" xfId="0" applyFill="1" applyBorder="1" applyAlignment="1">
      <alignment wrapText="1"/>
    </xf>
    <xf numFmtId="2" fontId="0" fillId="0" borderId="1" xfId="0" applyNumberFormat="1" applyBorder="1" applyAlignment="1">
      <alignment horizontal="center" wrapText="1"/>
    </xf>
    <xf numFmtId="2" fontId="0" fillId="0" borderId="1" xfId="0" applyNumberFormat="1" applyBorder="1" applyAlignment="1">
      <alignment horizontal="center"/>
    </xf>
    <xf numFmtId="0" fontId="24" fillId="8" borderId="0" xfId="0" applyFont="1" applyFill="1"/>
    <xf numFmtId="0" fontId="21" fillId="3" borderId="0" xfId="2" applyFont="1" applyFill="1" applyBorder="1" applyAlignment="1" applyProtection="1">
      <alignment horizontal="right"/>
      <protection locked="0"/>
    </xf>
    <xf numFmtId="0" fontId="25" fillId="0" borderId="0" xfId="0" applyFont="1"/>
    <xf numFmtId="0" fontId="1" fillId="2" borderId="4" xfId="0" applyFont="1" applyFill="1" applyBorder="1" applyAlignment="1" applyProtection="1">
      <alignment vertical="top" wrapText="1"/>
    </xf>
    <xf numFmtId="0" fontId="1" fillId="2" borderId="1" xfId="0" applyFont="1" applyFill="1" applyBorder="1" applyAlignment="1" applyProtection="1">
      <alignment horizontal="left" vertical="center" wrapText="1"/>
    </xf>
    <xf numFmtId="0" fontId="1" fillId="0" borderId="1" xfId="0" applyFont="1" applyFill="1" applyBorder="1" applyAlignment="1" applyProtection="1">
      <alignment vertical="center" wrapText="1"/>
    </xf>
    <xf numFmtId="0" fontId="1" fillId="0" borderId="45" xfId="0" applyFont="1" applyBorder="1" applyAlignment="1" applyProtection="1">
      <alignment horizontal="center" vertical="center"/>
    </xf>
    <xf numFmtId="0" fontId="7" fillId="0" borderId="2" xfId="1" applyFont="1" applyFill="1" applyBorder="1" applyAlignment="1" applyProtection="1">
      <alignment horizontal="center" vertical="center" wrapText="1"/>
      <protection locked="0"/>
    </xf>
    <xf numFmtId="2" fontId="7" fillId="2" borderId="2" xfId="1" applyNumberFormat="1" applyFont="1" applyFill="1" applyBorder="1" applyAlignment="1" applyProtection="1">
      <alignment horizontal="center" vertical="center" wrapText="1"/>
    </xf>
    <xf numFmtId="0" fontId="10" fillId="3" borderId="2" xfId="1" applyFont="1" applyFill="1" applyBorder="1" applyAlignment="1" applyProtection="1">
      <alignment vertical="top" wrapText="1"/>
      <protection locked="0"/>
    </xf>
    <xf numFmtId="0" fontId="10" fillId="3" borderId="2" xfId="1" applyFont="1" applyFill="1" applyBorder="1" applyAlignment="1" applyProtection="1">
      <alignment horizontal="center" vertical="center" wrapText="1"/>
      <protection locked="0"/>
    </xf>
    <xf numFmtId="0" fontId="1" fillId="0" borderId="0" xfId="0" applyFont="1" applyBorder="1" applyAlignment="1" applyProtection="1">
      <alignment horizontal="left" vertical="center" wrapText="1"/>
    </xf>
    <xf numFmtId="0" fontId="1" fillId="0" borderId="2" xfId="0" applyFont="1" applyBorder="1" applyAlignment="1" applyProtection="1">
      <alignment horizontal="center" vertical="center"/>
    </xf>
    <xf numFmtId="2" fontId="5" fillId="4" borderId="49" xfId="0" applyNumberFormat="1" applyFont="1" applyFill="1" applyBorder="1" applyAlignment="1" applyProtection="1">
      <alignment horizontal="center"/>
    </xf>
    <xf numFmtId="2" fontId="7" fillId="2" borderId="2" xfId="1" applyNumberFormat="1" applyFont="1" applyFill="1" applyBorder="1" applyAlignment="1" applyProtection="1">
      <alignment horizontal="center" vertical="center" wrapText="1"/>
    </xf>
    <xf numFmtId="0" fontId="21" fillId="3" borderId="0" xfId="2" applyFont="1" applyFill="1" applyBorder="1" applyAlignment="1" applyProtection="1">
      <alignment horizontal="right"/>
    </xf>
    <xf numFmtId="0" fontId="1" fillId="2" borderId="2" xfId="0" applyFont="1" applyFill="1" applyBorder="1" applyAlignment="1" applyProtection="1">
      <alignment horizontal="left" vertical="center" wrapText="1"/>
    </xf>
    <xf numFmtId="0" fontId="1" fillId="0" borderId="2" xfId="0" applyFont="1" applyBorder="1" applyAlignment="1" applyProtection="1">
      <alignment horizontal="center" vertical="center"/>
    </xf>
    <xf numFmtId="0" fontId="22" fillId="3" borderId="5" xfId="2" applyFont="1" applyFill="1" applyBorder="1" applyAlignment="1" applyProtection="1">
      <alignment horizontal="left"/>
      <protection locked="0"/>
    </xf>
    <xf numFmtId="0" fontId="0" fillId="0" borderId="5" xfId="0" applyFont="1" applyBorder="1" applyAlignment="1" applyProtection="1">
      <alignment horizontal="left"/>
    </xf>
    <xf numFmtId="14" fontId="8" fillId="3" borderId="6" xfId="2" applyNumberFormat="1" applyFont="1" applyFill="1" applyBorder="1" applyAlignment="1" applyProtection="1">
      <alignment horizontal="center"/>
      <protection locked="0"/>
    </xf>
    <xf numFmtId="14" fontId="8" fillId="3" borderId="8" xfId="2" applyNumberFormat="1" applyFont="1" applyFill="1" applyBorder="1" applyAlignment="1" applyProtection="1">
      <alignment horizontal="center"/>
      <protection locked="0"/>
    </xf>
    <xf numFmtId="0" fontId="1" fillId="0" borderId="1" xfId="0" applyFont="1" applyFill="1" applyBorder="1" applyAlignment="1" applyProtection="1">
      <alignment horizontal="center" vertical="center"/>
    </xf>
    <xf numFmtId="0" fontId="1" fillId="0" borderId="1" xfId="0" applyFont="1" applyFill="1" applyBorder="1" applyAlignment="1" applyProtection="1">
      <alignment vertical="top" wrapText="1"/>
    </xf>
    <xf numFmtId="0" fontId="0" fillId="0" borderId="0" xfId="0" applyBorder="1"/>
    <xf numFmtId="0" fontId="1" fillId="0" borderId="0" xfId="0" applyFont="1" applyBorder="1" applyAlignment="1" applyProtection="1">
      <alignment vertical="center" wrapText="1"/>
    </xf>
    <xf numFmtId="2" fontId="0" fillId="0" borderId="1" xfId="0" applyNumberFormat="1" applyFill="1" applyBorder="1" applyAlignment="1">
      <alignment horizontal="center"/>
    </xf>
    <xf numFmtId="0" fontId="0" fillId="0" borderId="1" xfId="0" applyFill="1" applyBorder="1" applyAlignment="1">
      <alignment vertical="center" wrapText="1"/>
    </xf>
    <xf numFmtId="2" fontId="12" fillId="4" borderId="39" xfId="0" applyNumberFormat="1" applyFont="1" applyFill="1" applyBorder="1" applyAlignment="1" applyProtection="1">
      <alignment horizontal="center"/>
    </xf>
    <xf numFmtId="0" fontId="1" fillId="3" borderId="1" xfId="0" applyFont="1" applyFill="1" applyBorder="1" applyAlignment="1" applyProtection="1">
      <alignment vertical="center" wrapText="1"/>
    </xf>
    <xf numFmtId="0" fontId="1" fillId="3" borderId="1" xfId="0" applyFont="1" applyFill="1" applyBorder="1" applyAlignment="1" applyProtection="1">
      <alignment horizontal="center" vertical="center"/>
    </xf>
    <xf numFmtId="0" fontId="1" fillId="0" borderId="1" xfId="0" applyFont="1" applyFill="1" applyBorder="1" applyAlignment="1" applyProtection="1">
      <alignment horizontal="left" vertical="center" wrapText="1"/>
    </xf>
    <xf numFmtId="0" fontId="1" fillId="2" borderId="19" xfId="0"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wrapText="1"/>
    </xf>
    <xf numFmtId="0" fontId="1" fillId="0" borderId="34" xfId="0" applyFont="1" applyBorder="1" applyAlignment="1" applyProtection="1">
      <alignment horizontal="left" vertical="center" wrapText="1"/>
    </xf>
    <xf numFmtId="0" fontId="1" fillId="0" borderId="8" xfId="0" applyFont="1" applyBorder="1" applyAlignment="1" applyProtection="1">
      <alignment horizontal="left" vertical="center" wrapText="1"/>
    </xf>
    <xf numFmtId="0" fontId="1" fillId="0" borderId="35" xfId="0" applyFont="1" applyBorder="1" applyAlignment="1" applyProtection="1">
      <alignment horizontal="left" vertical="center" wrapText="1"/>
    </xf>
    <xf numFmtId="0" fontId="1" fillId="0" borderId="31" xfId="0" applyFont="1" applyBorder="1" applyAlignment="1" applyProtection="1">
      <alignment horizontal="left" vertical="center" wrapText="1"/>
    </xf>
    <xf numFmtId="0" fontId="1" fillId="0" borderId="0" xfId="0" applyFont="1" applyBorder="1" applyAlignment="1" applyProtection="1">
      <alignment horizontal="left" vertical="center" wrapText="1"/>
    </xf>
    <xf numFmtId="0" fontId="1" fillId="0" borderId="9" xfId="0" applyFont="1" applyBorder="1" applyAlignment="1" applyProtection="1">
      <alignment horizontal="left" vertical="center" wrapText="1"/>
    </xf>
    <xf numFmtId="2" fontId="7" fillId="2" borderId="1" xfId="1" applyNumberFormat="1" applyFont="1" applyFill="1" applyBorder="1" applyAlignment="1" applyProtection="1">
      <alignment horizontal="center" vertical="center" wrapText="1"/>
    </xf>
    <xf numFmtId="0" fontId="10" fillId="3" borderId="1" xfId="1" applyFont="1" applyFill="1" applyBorder="1" applyAlignment="1" applyProtection="1">
      <alignment vertical="top" wrapText="1"/>
      <protection locked="0"/>
    </xf>
    <xf numFmtId="0" fontId="10" fillId="3" borderId="2" xfId="1" applyFont="1" applyFill="1" applyBorder="1" applyAlignment="1" applyProtection="1">
      <alignment vertical="top" wrapText="1"/>
      <protection locked="0"/>
    </xf>
    <xf numFmtId="2" fontId="7" fillId="2" borderId="16" xfId="1" applyNumberFormat="1" applyFont="1" applyFill="1" applyBorder="1" applyAlignment="1" applyProtection="1">
      <alignment horizontal="center" vertical="center" wrapText="1"/>
    </xf>
    <xf numFmtId="2" fontId="7" fillId="2" borderId="18" xfId="1" applyNumberFormat="1" applyFont="1" applyFill="1" applyBorder="1" applyAlignment="1" applyProtection="1">
      <alignment horizontal="center" vertical="center" wrapText="1"/>
    </xf>
    <xf numFmtId="2" fontId="7" fillId="2" borderId="39" xfId="1" applyNumberFormat="1"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0" borderId="2"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34" xfId="0" applyFont="1" applyFill="1" applyBorder="1" applyAlignment="1" applyProtection="1">
      <alignment horizontal="center" vertical="center" wrapText="1"/>
    </xf>
    <xf numFmtId="0" fontId="1" fillId="0" borderId="31"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2" fontId="7" fillId="2" borderId="20" xfId="1" applyNumberFormat="1" applyFont="1" applyFill="1" applyBorder="1" applyAlignment="1" applyProtection="1">
      <alignment horizontal="center" vertical="center" wrapText="1"/>
    </xf>
    <xf numFmtId="2" fontId="7" fillId="2" borderId="2" xfId="1" applyNumberFormat="1" applyFont="1" applyFill="1" applyBorder="1" applyAlignment="1" applyProtection="1">
      <alignment horizontal="center" vertical="center" wrapText="1"/>
    </xf>
    <xf numFmtId="2" fontId="7" fillId="2" borderId="4" xfId="1" applyNumberFormat="1" applyFont="1" applyFill="1" applyBorder="1" applyAlignment="1" applyProtection="1">
      <alignment horizontal="center" vertical="center" wrapText="1"/>
    </xf>
    <xf numFmtId="2" fontId="7" fillId="2" borderId="3" xfId="1" applyNumberFormat="1" applyFont="1" applyFill="1" applyBorder="1" applyAlignment="1" applyProtection="1">
      <alignment horizontal="center" vertical="center" wrapText="1"/>
    </xf>
    <xf numFmtId="0" fontId="7" fillId="0" borderId="2" xfId="1" applyFont="1" applyFill="1" applyBorder="1" applyAlignment="1" applyProtection="1">
      <alignment horizontal="center" vertical="center" wrapText="1"/>
      <protection locked="0"/>
    </xf>
    <xf numFmtId="0" fontId="7" fillId="0" borderId="4" xfId="1" applyFont="1" applyFill="1" applyBorder="1" applyAlignment="1" applyProtection="1">
      <alignment horizontal="center" vertical="center" wrapText="1"/>
      <protection locked="0"/>
    </xf>
    <xf numFmtId="0" fontId="7" fillId="0" borderId="3" xfId="1" applyFont="1" applyFill="1" applyBorder="1" applyAlignment="1" applyProtection="1">
      <alignment horizontal="center" vertical="center" wrapText="1"/>
      <protection locked="0"/>
    </xf>
    <xf numFmtId="2" fontId="7" fillId="2" borderId="16" xfId="0" applyNumberFormat="1" applyFont="1" applyFill="1" applyBorder="1" applyAlignment="1" applyProtection="1">
      <alignment horizontal="center" vertical="center" wrapText="1"/>
    </xf>
    <xf numFmtId="2" fontId="7" fillId="2" borderId="18" xfId="0" applyNumberFormat="1" applyFont="1" applyFill="1" applyBorder="1" applyAlignment="1" applyProtection="1">
      <alignment horizontal="center" vertical="center" wrapText="1"/>
    </xf>
    <xf numFmtId="2" fontId="7" fillId="2" borderId="34" xfId="1" applyNumberFormat="1" applyFont="1" applyFill="1" applyBorder="1" applyAlignment="1" applyProtection="1">
      <alignment horizontal="center" vertical="center" wrapText="1"/>
    </xf>
    <xf numFmtId="2" fontId="7" fillId="2" borderId="8" xfId="1" applyNumberFormat="1" applyFont="1" applyFill="1" applyBorder="1" applyAlignment="1" applyProtection="1">
      <alignment horizontal="center" vertical="center" wrapText="1"/>
    </xf>
    <xf numFmtId="2" fontId="7" fillId="2" borderId="35" xfId="1" applyNumberFormat="1" applyFont="1" applyFill="1" applyBorder="1" applyAlignment="1" applyProtection="1">
      <alignment horizontal="center" vertical="center" wrapText="1"/>
    </xf>
    <xf numFmtId="2" fontId="7" fillId="2" borderId="32" xfId="1" applyNumberFormat="1" applyFont="1" applyFill="1" applyBorder="1" applyAlignment="1" applyProtection="1">
      <alignment horizontal="center" vertical="center" wrapText="1"/>
    </xf>
    <xf numFmtId="2" fontId="7" fillId="2" borderId="5" xfId="1" applyNumberFormat="1" applyFont="1" applyFill="1" applyBorder="1" applyAlignment="1" applyProtection="1">
      <alignment horizontal="center" vertical="center" wrapText="1"/>
    </xf>
    <xf numFmtId="2" fontId="7" fillId="2" borderId="33" xfId="1" applyNumberFormat="1" applyFont="1" applyFill="1" applyBorder="1" applyAlignment="1" applyProtection="1">
      <alignment horizontal="center" vertical="center" wrapText="1"/>
    </xf>
    <xf numFmtId="0" fontId="1" fillId="0" borderId="32"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1" fillId="0" borderId="33" xfId="0" applyFont="1" applyBorder="1" applyAlignment="1" applyProtection="1">
      <alignment horizontal="left" vertical="center" wrapText="1"/>
    </xf>
    <xf numFmtId="2" fontId="7" fillId="2" borderId="31" xfId="1" applyNumberFormat="1" applyFont="1" applyFill="1" applyBorder="1" applyAlignment="1" applyProtection="1">
      <alignment horizontal="center" vertical="center" wrapText="1"/>
    </xf>
    <xf numFmtId="2" fontId="7" fillId="2" borderId="0" xfId="1" applyNumberFormat="1" applyFont="1" applyFill="1" applyBorder="1" applyAlignment="1" applyProtection="1">
      <alignment horizontal="center" vertical="center" wrapText="1"/>
    </xf>
    <xf numFmtId="2" fontId="7" fillId="2" borderId="9" xfId="1" applyNumberFormat="1"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protection locked="0"/>
    </xf>
    <xf numFmtId="2" fontId="7" fillId="2" borderId="20" xfId="0" applyNumberFormat="1" applyFont="1" applyFill="1" applyBorder="1" applyAlignment="1" applyProtection="1">
      <alignment horizontal="center" vertical="center" wrapText="1"/>
    </xf>
    <xf numFmtId="0" fontId="10" fillId="0" borderId="2" xfId="1" applyFont="1" applyFill="1" applyBorder="1" applyAlignment="1" applyProtection="1">
      <alignment horizontal="center" vertical="center" wrapText="1"/>
      <protection locked="0"/>
    </xf>
    <xf numFmtId="0" fontId="10" fillId="0" borderId="4" xfId="1" applyFont="1" applyFill="1" applyBorder="1" applyAlignment="1" applyProtection="1">
      <alignment horizontal="center" vertical="center" wrapText="1"/>
      <protection locked="0"/>
    </xf>
    <xf numFmtId="0" fontId="10" fillId="0" borderId="3" xfId="1" applyFont="1" applyFill="1" applyBorder="1" applyAlignment="1" applyProtection="1">
      <alignment horizontal="center" vertical="center" wrapText="1"/>
      <protection locked="0"/>
    </xf>
    <xf numFmtId="0" fontId="10" fillId="0" borderId="1" xfId="1" applyFont="1" applyFill="1" applyBorder="1" applyAlignment="1" applyProtection="1">
      <alignment horizontal="center" vertical="center" wrapText="1"/>
      <protection locked="0"/>
    </xf>
    <xf numFmtId="2" fontId="0" fillId="0" borderId="2" xfId="0" applyNumberFormat="1" applyFont="1" applyBorder="1" applyAlignment="1" applyProtection="1">
      <alignment horizontal="center" vertical="center"/>
    </xf>
    <xf numFmtId="2" fontId="0" fillId="0" borderId="4" xfId="0" applyNumberFormat="1" applyFont="1" applyBorder="1" applyAlignment="1" applyProtection="1">
      <alignment horizontal="center" vertical="center"/>
    </xf>
    <xf numFmtId="2" fontId="0" fillId="0" borderId="3" xfId="0" applyNumberFormat="1" applyFont="1" applyBorder="1" applyAlignment="1" applyProtection="1">
      <alignment horizontal="center" vertical="center"/>
    </xf>
    <xf numFmtId="0" fontId="20" fillId="0" borderId="2" xfId="1" applyFont="1" applyFill="1" applyBorder="1" applyAlignment="1" applyProtection="1">
      <alignment horizontal="center" vertical="top" wrapText="1"/>
      <protection locked="0"/>
    </xf>
    <xf numFmtId="0" fontId="20" fillId="0" borderId="4" xfId="1" applyFont="1" applyFill="1" applyBorder="1" applyAlignment="1" applyProtection="1">
      <alignment horizontal="center" vertical="top" wrapText="1"/>
      <protection locked="0"/>
    </xf>
    <xf numFmtId="0" fontId="20" fillId="0" borderId="3"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protection locked="0"/>
    </xf>
    <xf numFmtId="0" fontId="16" fillId="7" borderId="23" xfId="0" applyFont="1" applyFill="1" applyBorder="1" applyAlignment="1" applyProtection="1">
      <alignment horizontal="right" vertical="center" wrapText="1"/>
    </xf>
    <xf numFmtId="0" fontId="16" fillId="7" borderId="24" xfId="0" applyFont="1" applyFill="1" applyBorder="1" applyAlignment="1" applyProtection="1">
      <alignment horizontal="right" vertical="center" wrapText="1"/>
    </xf>
    <xf numFmtId="0" fontId="16" fillId="7" borderId="29" xfId="0" applyFont="1" applyFill="1" applyBorder="1" applyAlignment="1" applyProtection="1">
      <alignment horizontal="right" vertical="center" wrapText="1"/>
    </xf>
    <xf numFmtId="0" fontId="20" fillId="0" borderId="1" xfId="1" applyFont="1" applyFill="1" applyBorder="1" applyAlignment="1" applyProtection="1">
      <alignment vertical="top" wrapText="1"/>
      <protection locked="0"/>
    </xf>
    <xf numFmtId="0" fontId="20" fillId="0" borderId="2" xfId="1" applyFont="1" applyFill="1" applyBorder="1" applyAlignment="1" applyProtection="1">
      <alignment vertical="top" wrapText="1"/>
      <protection locked="0"/>
    </xf>
    <xf numFmtId="0" fontId="10" fillId="3" borderId="1" xfId="1" applyFont="1" applyFill="1" applyBorder="1" applyAlignment="1" applyProtection="1">
      <alignment horizontal="center" vertical="center" wrapText="1"/>
      <protection locked="0"/>
    </xf>
    <xf numFmtId="0" fontId="10" fillId="3" borderId="2" xfId="1" applyFont="1" applyFill="1" applyBorder="1" applyAlignment="1" applyProtection="1">
      <alignment horizontal="center" vertical="center" wrapText="1"/>
      <protection locked="0"/>
    </xf>
    <xf numFmtId="0" fontId="7" fillId="0" borderId="2" xfId="1" applyFont="1" applyFill="1" applyBorder="1" applyAlignment="1" applyProtection="1">
      <alignment horizontal="left" vertical="center" wrapText="1"/>
    </xf>
    <xf numFmtId="0" fontId="7" fillId="0" borderId="4" xfId="1" applyFont="1" applyFill="1" applyBorder="1" applyAlignment="1" applyProtection="1">
      <alignment horizontal="left" vertical="center" wrapText="1"/>
    </xf>
    <xf numFmtId="0" fontId="7" fillId="0" borderId="3" xfId="1" applyFont="1" applyFill="1" applyBorder="1" applyAlignment="1" applyProtection="1">
      <alignment horizontal="left" vertical="center" wrapText="1"/>
    </xf>
    <xf numFmtId="0" fontId="10" fillId="0" borderId="7" xfId="1" applyFont="1" applyFill="1" applyBorder="1" applyAlignment="1" applyProtection="1">
      <alignment horizontal="center" vertical="center" wrapText="1"/>
      <protection locked="0"/>
    </xf>
    <xf numFmtId="0" fontId="10" fillId="3" borderId="4" xfId="1" applyFont="1" applyFill="1" applyBorder="1" applyAlignment="1" applyProtection="1">
      <alignment horizontal="center" vertical="center" wrapText="1"/>
      <protection locked="0"/>
    </xf>
    <xf numFmtId="0" fontId="10" fillId="3" borderId="3" xfId="1" applyFont="1" applyFill="1" applyBorder="1" applyAlignment="1" applyProtection="1">
      <alignment horizontal="center" vertical="center" wrapText="1"/>
      <protection locked="0"/>
    </xf>
    <xf numFmtId="0" fontId="10" fillId="3" borderId="1" xfId="0" applyFont="1" applyFill="1" applyBorder="1" applyAlignment="1" applyProtection="1">
      <alignment vertical="top" wrapText="1"/>
      <protection locked="0"/>
    </xf>
    <xf numFmtId="0" fontId="0" fillId="0" borderId="1" xfId="0" applyFont="1" applyBorder="1" applyAlignment="1" applyProtection="1">
      <alignment horizontal="center" vertical="center"/>
    </xf>
    <xf numFmtId="0" fontId="1" fillId="0" borderId="1" xfId="0" applyFont="1" applyBorder="1" applyAlignment="1" applyProtection="1">
      <alignment horizontal="left" vertical="center" wrapText="1"/>
    </xf>
    <xf numFmtId="0" fontId="10" fillId="3" borderId="2" xfId="1" applyFont="1" applyFill="1" applyBorder="1" applyAlignment="1" applyProtection="1">
      <alignment horizontal="center" vertical="top" wrapText="1"/>
      <protection locked="0"/>
    </xf>
    <xf numFmtId="0" fontId="10" fillId="3" borderId="4" xfId="1" applyFont="1" applyFill="1" applyBorder="1" applyAlignment="1" applyProtection="1">
      <alignment horizontal="center" vertical="top" wrapText="1"/>
      <protection locked="0"/>
    </xf>
    <xf numFmtId="0" fontId="10" fillId="3" borderId="3" xfId="1" applyFont="1" applyFill="1" applyBorder="1" applyAlignment="1" applyProtection="1">
      <alignment horizontal="center" vertical="top" wrapText="1"/>
      <protection locked="0"/>
    </xf>
    <xf numFmtId="0" fontId="7" fillId="0" borderId="1" xfId="1" applyFont="1" applyFill="1" applyBorder="1" applyAlignment="1" applyProtection="1">
      <alignment horizontal="center" vertical="center" wrapText="1"/>
      <protection locked="0"/>
    </xf>
    <xf numFmtId="0" fontId="0" fillId="0" borderId="2" xfId="0" applyFont="1" applyBorder="1" applyAlignment="1" applyProtection="1">
      <alignment horizontal="center" vertical="center"/>
    </xf>
    <xf numFmtId="0" fontId="1" fillId="2" borderId="1" xfId="0" applyFont="1" applyFill="1" applyBorder="1" applyAlignment="1" applyProtection="1">
      <alignment horizontal="center" vertical="center" wrapText="1"/>
    </xf>
    <xf numFmtId="0" fontId="11" fillId="7" borderId="21" xfId="0" applyFont="1" applyFill="1" applyBorder="1" applyAlignment="1" applyProtection="1">
      <alignment horizontal="right" vertical="center" wrapText="1"/>
    </xf>
    <xf numFmtId="0" fontId="11" fillId="7" borderId="6" xfId="0" applyFont="1" applyFill="1" applyBorder="1" applyAlignment="1" applyProtection="1">
      <alignment horizontal="right" vertical="center" wrapText="1"/>
    </xf>
    <xf numFmtId="0" fontId="11" fillId="7" borderId="7" xfId="0" applyFont="1" applyFill="1" applyBorder="1" applyAlignment="1" applyProtection="1">
      <alignment horizontal="right" vertical="center" wrapText="1"/>
    </xf>
    <xf numFmtId="0" fontId="20" fillId="0" borderId="4" xfId="1" applyFont="1" applyFill="1" applyBorder="1" applyAlignment="1" applyProtection="1">
      <alignment vertical="top" wrapText="1"/>
      <protection locked="0"/>
    </xf>
    <xf numFmtId="0" fontId="0" fillId="0" borderId="4" xfId="0" applyFill="1" applyBorder="1" applyAlignment="1">
      <alignment vertical="top" wrapText="1"/>
    </xf>
    <xf numFmtId="0" fontId="0" fillId="0" borderId="3" xfId="0" applyFill="1" applyBorder="1" applyAlignment="1">
      <alignment vertical="top" wrapText="1"/>
    </xf>
    <xf numFmtId="0" fontId="1" fillId="0" borderId="26" xfId="0" applyFont="1" applyBorder="1" applyAlignment="1" applyProtection="1">
      <alignment horizontal="left" vertical="center" wrapText="1"/>
    </xf>
    <xf numFmtId="0" fontId="1" fillId="0" borderId="30" xfId="0" applyFont="1" applyBorder="1" applyAlignment="1" applyProtection="1">
      <alignment horizontal="left" vertical="center" wrapText="1"/>
    </xf>
    <xf numFmtId="0" fontId="1" fillId="0" borderId="27" xfId="0" applyFont="1" applyBorder="1" applyAlignment="1" applyProtection="1">
      <alignment horizontal="left" vertical="center" wrapText="1"/>
    </xf>
    <xf numFmtId="0" fontId="7" fillId="2" borderId="1" xfId="1" applyFont="1" applyFill="1" applyBorder="1" applyAlignment="1" applyProtection="1">
      <alignment horizontal="center" vertical="center" wrapText="1"/>
    </xf>
    <xf numFmtId="0" fontId="1" fillId="2" borderId="36" xfId="0" applyFont="1" applyFill="1" applyBorder="1" applyAlignment="1" applyProtection="1">
      <alignment horizontal="center" vertical="center" wrapText="1"/>
    </xf>
    <xf numFmtId="0" fontId="1" fillId="2" borderId="37" xfId="0" applyFont="1" applyFill="1" applyBorder="1" applyAlignment="1" applyProtection="1">
      <alignment horizontal="center" vertical="center" wrapText="1"/>
    </xf>
    <xf numFmtId="0" fontId="7" fillId="2" borderId="34" xfId="1" applyFont="1" applyFill="1" applyBorder="1" applyAlignment="1" applyProtection="1">
      <alignment horizontal="left" vertical="center" wrapText="1"/>
    </xf>
    <xf numFmtId="0" fontId="7" fillId="2" borderId="8" xfId="1" applyFont="1" applyFill="1" applyBorder="1" applyAlignment="1" applyProtection="1">
      <alignment horizontal="left" vertical="center" wrapText="1"/>
    </xf>
    <xf numFmtId="0" fontId="7" fillId="2" borderId="35" xfId="1" applyFont="1" applyFill="1" applyBorder="1" applyAlignment="1" applyProtection="1">
      <alignment horizontal="left" vertical="center" wrapText="1"/>
    </xf>
    <xf numFmtId="0" fontId="7" fillId="2" borderId="31" xfId="1" applyFont="1" applyFill="1" applyBorder="1" applyAlignment="1" applyProtection="1">
      <alignment horizontal="left" vertical="center" wrapText="1"/>
    </xf>
    <xf numFmtId="0" fontId="7" fillId="2" borderId="0" xfId="1" applyFont="1" applyFill="1" applyBorder="1" applyAlignment="1" applyProtection="1">
      <alignment horizontal="left" vertical="center" wrapText="1"/>
    </xf>
    <xf numFmtId="0" fontId="7" fillId="2" borderId="9" xfId="1" applyFont="1" applyFill="1" applyBorder="1" applyAlignment="1" applyProtection="1">
      <alignment horizontal="left" vertical="center" wrapText="1"/>
    </xf>
    <xf numFmtId="0" fontId="7" fillId="2" borderId="32" xfId="1" applyFont="1" applyFill="1" applyBorder="1" applyAlignment="1" applyProtection="1">
      <alignment horizontal="left" vertical="center" wrapText="1"/>
    </xf>
    <xf numFmtId="0" fontId="7" fillId="2" borderId="5" xfId="1" applyFont="1" applyFill="1" applyBorder="1" applyAlignment="1" applyProtection="1">
      <alignment horizontal="left" vertical="center" wrapText="1"/>
    </xf>
    <xf numFmtId="0" fontId="7" fillId="2" borderId="33" xfId="1" applyFont="1" applyFill="1" applyBorder="1" applyAlignment="1" applyProtection="1">
      <alignment horizontal="left" vertical="center" wrapText="1"/>
    </xf>
    <xf numFmtId="0" fontId="7" fillId="0" borderId="2" xfId="1" applyFont="1" applyFill="1" applyBorder="1" applyAlignment="1" applyProtection="1">
      <alignment horizontal="center" vertical="center" wrapText="1"/>
    </xf>
    <xf numFmtId="0" fontId="7" fillId="0" borderId="4" xfId="1" applyFont="1" applyFill="1" applyBorder="1" applyAlignment="1" applyProtection="1">
      <alignment horizontal="center" vertical="center" wrapText="1"/>
    </xf>
    <xf numFmtId="0" fontId="7" fillId="0" borderId="3" xfId="1" applyFont="1" applyFill="1" applyBorder="1" applyAlignment="1" applyProtection="1">
      <alignment horizontal="center" vertical="center" wrapText="1"/>
    </xf>
    <xf numFmtId="0" fontId="11" fillId="4" borderId="50" xfId="0" applyFont="1" applyFill="1" applyBorder="1" applyAlignment="1" applyProtection="1">
      <alignment horizontal="right" vertical="center" wrapText="1"/>
    </xf>
    <xf numFmtId="0" fontId="11" fillId="4" borderId="5" xfId="0" applyFont="1" applyFill="1" applyBorder="1" applyAlignment="1" applyProtection="1">
      <alignment horizontal="right" vertical="center" wrapText="1"/>
    </xf>
    <xf numFmtId="0" fontId="11" fillId="4" borderId="33" xfId="0" applyFont="1" applyFill="1" applyBorder="1" applyAlignment="1" applyProtection="1">
      <alignment horizontal="right" vertical="center" wrapText="1"/>
    </xf>
    <xf numFmtId="0" fontId="6" fillId="3" borderId="0" xfId="2" applyFont="1" applyFill="1" applyBorder="1" applyAlignment="1" applyProtection="1">
      <alignment horizontal="center"/>
    </xf>
    <xf numFmtId="2" fontId="0" fillId="0" borderId="1" xfId="0" applyNumberFormat="1" applyFont="1" applyBorder="1" applyAlignment="1" applyProtection="1">
      <alignment horizontal="center" vertical="center"/>
    </xf>
    <xf numFmtId="0" fontId="20" fillId="3" borderId="1" xfId="1" applyFont="1" applyFill="1" applyBorder="1" applyAlignment="1" applyProtection="1">
      <alignment vertical="top" wrapText="1"/>
      <protection locked="0"/>
    </xf>
    <xf numFmtId="0" fontId="7" fillId="2" borderId="3" xfId="1" applyFont="1" applyFill="1" applyBorder="1" applyAlignment="1" applyProtection="1">
      <alignment horizontal="center" vertical="center" wrapText="1"/>
    </xf>
    <xf numFmtId="0" fontId="7" fillId="2" borderId="2" xfId="1" applyFont="1" applyFill="1" applyBorder="1" applyAlignment="1" applyProtection="1">
      <alignment horizontal="center" vertical="center" wrapText="1"/>
      <protection locked="0"/>
    </xf>
    <xf numFmtId="0" fontId="7" fillId="2" borderId="4" xfId="1" applyFont="1" applyFill="1" applyBorder="1" applyAlignment="1" applyProtection="1">
      <alignment horizontal="center" vertical="center" wrapText="1"/>
      <protection locked="0"/>
    </xf>
    <xf numFmtId="0" fontId="7" fillId="2" borderId="3" xfId="1" applyFont="1" applyFill="1" applyBorder="1" applyAlignment="1" applyProtection="1">
      <alignment horizontal="center" vertical="center" wrapText="1"/>
      <protection locked="0"/>
    </xf>
    <xf numFmtId="0" fontId="20" fillId="3" borderId="2" xfId="1" applyFont="1" applyFill="1" applyBorder="1" applyAlignment="1" applyProtection="1">
      <alignment horizontal="center" vertical="top" wrapText="1"/>
      <protection locked="0"/>
    </xf>
    <xf numFmtId="0" fontId="20" fillId="3" borderId="4" xfId="1" applyFont="1" applyFill="1" applyBorder="1" applyAlignment="1" applyProtection="1">
      <alignment horizontal="center" vertical="top" wrapText="1"/>
      <protection locked="0"/>
    </xf>
    <xf numFmtId="0" fontId="20" fillId="3" borderId="3" xfId="1" applyFont="1" applyFill="1" applyBorder="1" applyAlignment="1" applyProtection="1">
      <alignment horizontal="center" vertical="top" wrapText="1"/>
      <protection locked="0"/>
    </xf>
    <xf numFmtId="0" fontId="7" fillId="0" borderId="1" xfId="1" applyFont="1" applyFill="1" applyBorder="1" applyAlignment="1" applyProtection="1">
      <alignment horizontal="center" vertical="center" wrapText="1"/>
    </xf>
    <xf numFmtId="0" fontId="1" fillId="0" borderId="1" xfId="0" applyFont="1" applyBorder="1" applyAlignment="1" applyProtection="1">
      <alignment horizontal="center" vertical="center"/>
      <protection locked="0"/>
    </xf>
    <xf numFmtId="0" fontId="9" fillId="5" borderId="11" xfId="0" applyFont="1" applyFill="1" applyBorder="1" applyAlignment="1" applyProtection="1">
      <alignment horizontal="center" wrapText="1"/>
    </xf>
    <xf numFmtId="0" fontId="9" fillId="5" borderId="4" xfId="0" applyFont="1" applyFill="1" applyBorder="1" applyAlignment="1" applyProtection="1">
      <alignment horizontal="center" wrapText="1"/>
    </xf>
    <xf numFmtId="0" fontId="9" fillId="5" borderId="12" xfId="0" applyFont="1" applyFill="1" applyBorder="1" applyAlignment="1" applyProtection="1">
      <alignment horizontal="center" wrapText="1"/>
    </xf>
    <xf numFmtId="0" fontId="9" fillId="5" borderId="14" xfId="0" applyFont="1" applyFill="1" applyBorder="1" applyAlignment="1" applyProtection="1">
      <alignment horizontal="center" wrapText="1"/>
    </xf>
    <xf numFmtId="0" fontId="9" fillId="5" borderId="13" xfId="0" applyFont="1" applyFill="1" applyBorder="1" applyAlignment="1" applyProtection="1">
      <alignment horizontal="center" wrapText="1"/>
    </xf>
    <xf numFmtId="0" fontId="9" fillId="5" borderId="31" xfId="0" applyFont="1" applyFill="1" applyBorder="1" applyAlignment="1" applyProtection="1">
      <alignment horizontal="center" wrapText="1"/>
    </xf>
    <xf numFmtId="0" fontId="9" fillId="5" borderId="0" xfId="0" applyFont="1" applyFill="1" applyBorder="1" applyAlignment="1" applyProtection="1">
      <alignment horizontal="center" wrapText="1"/>
    </xf>
    <xf numFmtId="0" fontId="9" fillId="5" borderId="9" xfId="0" applyFont="1" applyFill="1" applyBorder="1" applyAlignment="1" applyProtection="1">
      <alignment horizontal="center" wrapText="1"/>
    </xf>
    <xf numFmtId="0" fontId="21" fillId="3" borderId="0" xfId="2" applyFont="1" applyFill="1" applyBorder="1" applyAlignment="1" applyProtection="1">
      <alignment horizontal="right"/>
    </xf>
    <xf numFmtId="0" fontId="20" fillId="0" borderId="2" xfId="1" applyFont="1" applyFill="1" applyBorder="1" applyAlignment="1" applyProtection="1">
      <alignment horizontal="left" vertical="top" wrapText="1"/>
      <protection locked="0"/>
    </xf>
    <xf numFmtId="0" fontId="20" fillId="0" borderId="4" xfId="1" applyFont="1" applyFill="1" applyBorder="1" applyAlignment="1" applyProtection="1">
      <alignment horizontal="left" vertical="top" wrapText="1"/>
      <protection locked="0"/>
    </xf>
    <xf numFmtId="0" fontId="20" fillId="0" borderId="3" xfId="1" applyFont="1" applyFill="1" applyBorder="1" applyAlignment="1" applyProtection="1">
      <alignment horizontal="left" vertical="top" wrapText="1"/>
      <protection locked="0"/>
    </xf>
    <xf numFmtId="0" fontId="0" fillId="0" borderId="11"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3" xfId="0" applyFont="1" applyBorder="1" applyAlignment="1" applyProtection="1">
      <alignment horizontal="center" vertical="center"/>
    </xf>
    <xf numFmtId="0" fontId="7" fillId="2" borderId="2" xfId="1" applyFont="1" applyFill="1" applyBorder="1" applyAlignment="1" applyProtection="1">
      <alignment horizontal="center" vertical="center" wrapText="1"/>
    </xf>
    <xf numFmtId="0" fontId="7" fillId="2" borderId="4" xfId="1" applyFont="1" applyFill="1" applyBorder="1" applyAlignment="1" applyProtection="1">
      <alignment horizontal="center" vertical="center" wrapText="1"/>
    </xf>
    <xf numFmtId="0" fontId="7" fillId="3" borderId="0" xfId="2" applyFont="1" applyFill="1" applyBorder="1" applyAlignment="1" applyProtection="1">
      <alignment horizontal="left" vertical="top"/>
    </xf>
    <xf numFmtId="0" fontId="7" fillId="3" borderId="0" xfId="2" applyFont="1" applyFill="1" applyBorder="1" applyAlignment="1" applyProtection="1">
      <alignment horizontal="left" vertical="top" wrapText="1"/>
    </xf>
    <xf numFmtId="0" fontId="9" fillId="5" borderId="10" xfId="0" applyFont="1" applyFill="1" applyBorder="1" applyAlignment="1" applyProtection="1">
      <alignment horizontal="center" wrapText="1"/>
    </xf>
    <xf numFmtId="0" fontId="9" fillId="5" borderId="38" xfId="0" applyFont="1" applyFill="1" applyBorder="1" applyAlignment="1" applyProtection="1">
      <alignment horizontal="center" wrapText="1"/>
    </xf>
    <xf numFmtId="0" fontId="9" fillId="5" borderId="15" xfId="0" applyFont="1" applyFill="1" applyBorder="1" applyAlignment="1" applyProtection="1">
      <alignment horizontal="center" wrapText="1"/>
    </xf>
    <xf numFmtId="0" fontId="1" fillId="2" borderId="43" xfId="0" applyFont="1" applyFill="1" applyBorder="1" applyAlignment="1" applyProtection="1">
      <alignment horizontal="center" vertical="center" wrapText="1"/>
    </xf>
    <xf numFmtId="0" fontId="1" fillId="0" borderId="12" xfId="0" applyFont="1" applyBorder="1" applyAlignment="1" applyProtection="1">
      <alignment horizontal="left" vertical="center" wrapText="1"/>
    </xf>
    <xf numFmtId="0" fontId="1" fillId="0" borderId="14" xfId="0" applyFont="1" applyBorder="1" applyAlignment="1" applyProtection="1">
      <alignment horizontal="left" vertical="center" wrapText="1"/>
    </xf>
    <xf numFmtId="0" fontId="1" fillId="0" borderId="13" xfId="0" applyFont="1" applyBorder="1" applyAlignment="1" applyProtection="1">
      <alignment horizontal="left" vertical="center" wrapText="1"/>
    </xf>
    <xf numFmtId="0" fontId="7" fillId="2" borderId="11" xfId="1" applyFont="1" applyFill="1" applyBorder="1" applyAlignment="1" applyProtection="1">
      <alignment horizontal="center" vertical="center" wrapText="1"/>
    </xf>
    <xf numFmtId="0" fontId="1" fillId="0" borderId="11"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20" fillId="0" borderId="11" xfId="1" applyFont="1" applyFill="1" applyBorder="1" applyAlignment="1" applyProtection="1">
      <alignment horizontal="center" vertical="top" wrapText="1"/>
      <protection locked="0"/>
    </xf>
    <xf numFmtId="0" fontId="10" fillId="0" borderId="11" xfId="1" applyFont="1" applyFill="1" applyBorder="1" applyAlignment="1" applyProtection="1">
      <alignment horizontal="center" vertical="center" wrapText="1"/>
      <protection locked="0"/>
    </xf>
    <xf numFmtId="2" fontId="7" fillId="2" borderId="44" xfId="1" applyNumberFormat="1" applyFont="1" applyFill="1" applyBorder="1" applyAlignment="1" applyProtection="1">
      <alignment horizontal="center" vertical="center" wrapText="1"/>
    </xf>
    <xf numFmtId="0" fontId="11" fillId="6" borderId="40" xfId="0" applyFont="1" applyFill="1" applyBorder="1" applyAlignment="1" applyProtection="1">
      <alignment horizontal="center" wrapText="1"/>
    </xf>
    <xf numFmtId="0" fontId="11" fillId="6" borderId="41" xfId="0" applyFont="1" applyFill="1" applyBorder="1" applyAlignment="1" applyProtection="1">
      <alignment horizontal="center" wrapText="1"/>
    </xf>
    <xf numFmtId="0" fontId="11" fillId="6" borderId="42" xfId="0" applyFont="1" applyFill="1" applyBorder="1" applyAlignment="1" applyProtection="1">
      <alignment horizontal="center" wrapText="1"/>
    </xf>
    <xf numFmtId="0" fontId="1" fillId="0" borderId="34" xfId="0" applyFont="1" applyFill="1" applyBorder="1" applyAlignment="1" applyProtection="1">
      <alignment horizontal="left" vertical="center" wrapText="1"/>
    </xf>
    <xf numFmtId="0" fontId="1" fillId="0" borderId="8" xfId="0" applyFont="1" applyFill="1" applyBorder="1" applyAlignment="1" applyProtection="1">
      <alignment horizontal="left" vertical="center" wrapText="1"/>
    </xf>
    <xf numFmtId="0" fontId="1" fillId="0" borderId="35" xfId="0" applyFont="1" applyFill="1" applyBorder="1" applyAlignment="1" applyProtection="1">
      <alignment horizontal="left" vertical="center" wrapText="1"/>
    </xf>
    <xf numFmtId="0" fontId="1" fillId="0" borderId="31"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5"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2" fontId="7" fillId="2" borderId="39" xfId="0" applyNumberFormat="1" applyFont="1" applyFill="1" applyBorder="1" applyAlignment="1" applyProtection="1">
      <alignment horizontal="center" vertical="center" wrapText="1"/>
    </xf>
    <xf numFmtId="0" fontId="11" fillId="4" borderId="46" xfId="0" applyFont="1" applyFill="1" applyBorder="1" applyAlignment="1" applyProtection="1">
      <alignment horizontal="right" vertical="center" wrapText="1"/>
    </xf>
    <xf numFmtId="0" fontId="11" fillId="4" borderId="47" xfId="0" applyFont="1" applyFill="1" applyBorder="1" applyAlignment="1" applyProtection="1">
      <alignment horizontal="right" vertical="center" wrapText="1"/>
    </xf>
    <xf numFmtId="0" fontId="11" fillId="4" borderId="48" xfId="0" applyFont="1" applyFill="1" applyBorder="1" applyAlignment="1" applyProtection="1">
      <alignment horizontal="right" vertical="center" wrapText="1"/>
    </xf>
    <xf numFmtId="0" fontId="10" fillId="0" borderId="1" xfId="1" applyFont="1" applyFill="1" applyBorder="1" applyAlignment="1" applyProtection="1">
      <alignment vertical="top" wrapText="1"/>
      <protection locked="0"/>
    </xf>
    <xf numFmtId="2" fontId="7" fillId="0" borderId="2" xfId="1" applyNumberFormat="1" applyFont="1" applyFill="1" applyBorder="1" applyAlignment="1" applyProtection="1">
      <alignment horizontal="center" vertical="center" wrapText="1"/>
    </xf>
    <xf numFmtId="2" fontId="7" fillId="0" borderId="4" xfId="1" applyNumberFormat="1" applyFont="1" applyFill="1" applyBorder="1" applyAlignment="1" applyProtection="1">
      <alignment horizontal="center" vertical="center" wrapText="1"/>
    </xf>
    <xf numFmtId="2" fontId="7" fillId="0" borderId="3" xfId="1" applyNumberFormat="1" applyFont="1" applyFill="1" applyBorder="1" applyAlignment="1" applyProtection="1">
      <alignment horizontal="center" vertical="center" wrapText="1"/>
    </xf>
    <xf numFmtId="0" fontId="0" fillId="0" borderId="2" xfId="0" applyFont="1" applyBorder="1" applyAlignment="1" applyProtection="1">
      <alignment horizontal="center" vertical="top" wrapText="1"/>
    </xf>
    <xf numFmtId="0" fontId="0" fillId="0" borderId="4" xfId="0" applyFont="1" applyBorder="1" applyAlignment="1" applyProtection="1">
      <alignment horizontal="center" vertical="top" wrapText="1"/>
    </xf>
    <xf numFmtId="0" fontId="0" fillId="0" borderId="3" xfId="0" applyFont="1" applyBorder="1" applyAlignment="1" applyProtection="1">
      <alignment horizontal="center" vertical="top" wrapText="1"/>
    </xf>
    <xf numFmtId="0" fontId="1" fillId="0" borderId="1" xfId="0" applyFont="1" applyFill="1" applyBorder="1" applyAlignment="1" applyProtection="1">
      <alignment horizontal="left" vertical="center" wrapText="1"/>
    </xf>
    <xf numFmtId="0" fontId="8" fillId="3" borderId="5" xfId="2" applyFont="1" applyFill="1" applyBorder="1" applyAlignment="1" applyProtection="1">
      <alignment horizontal="left"/>
      <protection locked="0"/>
    </xf>
    <xf numFmtId="164" fontId="8" fillId="3" borderId="6" xfId="2" applyNumberFormat="1" applyFont="1" applyFill="1" applyBorder="1" applyAlignment="1" applyProtection="1">
      <alignment horizontal="left"/>
      <protection locked="0"/>
    </xf>
    <xf numFmtId="14" fontId="8" fillId="3" borderId="6" xfId="2" applyNumberFormat="1" applyFont="1" applyFill="1" applyBorder="1" applyAlignment="1" applyProtection="1">
      <alignment horizontal="center"/>
      <protection locked="0"/>
    </xf>
    <xf numFmtId="0" fontId="8" fillId="3" borderId="6" xfId="2" applyFont="1" applyFill="1" applyBorder="1" applyAlignment="1" applyProtection="1">
      <alignment horizontal="left"/>
      <protection locked="0"/>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cellXfs>
  <cellStyles count="4">
    <cellStyle name="Hipervínculo" xfId="1" builtinId="8"/>
    <cellStyle name="Normal" xfId="0" builtinId="0"/>
    <cellStyle name="Normal 2" xfId="2" xr:uid="{00000000-0005-0000-0000-000002000000}"/>
    <cellStyle name="Porcentual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Puntajes según Criterio de Evaluacion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spPr>
            <a:solidFill>
              <a:schemeClr val="accent1"/>
            </a:solidFill>
            <a:ln>
              <a:noFill/>
            </a:ln>
            <a:effectLst/>
          </c:spPr>
          <c:invertIfNegative val="0"/>
          <c:cat>
            <c:strRef>
              <c:f>Hoja3!$B$2:$B$22</c:f>
              <c:strCache>
                <c:ptCount val="21"/>
                <c:pt idx="0">
                  <c:v>Respecto a la política ambiental </c:v>
                </c:pt>
                <c:pt idx="1">
                  <c:v>Funcionamiento de la Comisión Institucional de PGAI durante el último año</c:v>
                </c:pt>
                <c:pt idx="2">
                  <c:v>Alcance del PGAI</c:v>
                </c:pt>
                <c:pt idx="3">
                  <c:v>El PGAI se encuentra actualizado (Quinquenio)</c:v>
                </c:pt>
                <c:pt idx="4">
                  <c:v>Cuenta con Plan de Accion Detallado </c:v>
                </c:pt>
                <c:pt idx="5">
                  <c:v>Implementacion de medidas ambientales - Registros</c:v>
                </c:pt>
                <c:pt idx="6">
                  <c:v>Implementacion de medidas ambientales - Buenas prácticas</c:v>
                </c:pt>
                <c:pt idx="7">
                  <c:v>Implementacion de medidas ambientales - CPS</c:v>
                </c:pt>
                <c:pt idx="8">
                  <c:v> Disposicion Final Residuos Ordinarios</c:v>
                </c:pt>
                <c:pt idx="9">
                  <c:v> Disposicion Final Residuos Manejo Especial y/o peligrosos</c:v>
                </c:pt>
                <c:pt idx="10">
                  <c:v>Implementacion de medidas ambientales - Disposición final de residuos/aguas residuales</c:v>
                </c:pt>
                <c:pt idx="11">
                  <c:v>Entrega de Informe de Avance durante el último año</c:v>
                </c:pt>
                <c:pt idx="12">
                  <c:v>Entrega del Reporte Unificado</c:v>
                </c:pt>
                <c:pt idx="13">
                  <c:v>No. de acciones de capacitacion del PGAI ejecutadas en el último año a lo interno de la institución</c:v>
                </c:pt>
                <c:pt idx="14">
                  <c:v>Sistematización y respaldo de la Información</c:v>
                </c:pt>
                <c:pt idx="15">
                  <c:v>Se cuenta con inventario de emisiones de Gases de Efecto Invernadero (GEI)</c:v>
                </c:pt>
                <c:pt idx="16">
                  <c:v>Se cuentan con procedimientos</c:v>
                </c:pt>
                <c:pt idx="17">
                  <c:v>Contabilidad de inversiones y ahorros</c:v>
                </c:pt>
                <c:pt idx="18">
                  <c:v>Participación en actividades de capacitación/divulgación coordinadas desde la DIGECA</c:v>
                </c:pt>
                <c:pt idx="19">
                  <c:v>Acciones ambientales hacia socios externos</c:v>
                </c:pt>
                <c:pt idx="20">
                  <c:v>Se han realizado acciones/proyectos innovadores</c:v>
                </c:pt>
              </c:strCache>
            </c:strRef>
          </c:cat>
          <c:val>
            <c:numRef>
              <c:f>Hoja3!$C$2:$C$21</c:f>
              <c:numCache>
                <c:formatCode>0.00</c:formatCode>
                <c:ptCount val="20"/>
                <c:pt idx="0">
                  <c:v>2</c:v>
                </c:pt>
                <c:pt idx="1">
                  <c:v>8</c:v>
                </c:pt>
                <c:pt idx="2">
                  <c:v>13</c:v>
                </c:pt>
                <c:pt idx="3">
                  <c:v>4</c:v>
                </c:pt>
                <c:pt idx="4">
                  <c:v>4.5</c:v>
                </c:pt>
                <c:pt idx="5">
                  <c:v>11.5</c:v>
                </c:pt>
                <c:pt idx="6">
                  <c:v>11</c:v>
                </c:pt>
                <c:pt idx="7">
                  <c:v>10</c:v>
                </c:pt>
                <c:pt idx="8">
                  <c:v>2</c:v>
                </c:pt>
                <c:pt idx="9">
                  <c:v>2</c:v>
                </c:pt>
                <c:pt idx="10">
                  <c:v>2</c:v>
                </c:pt>
                <c:pt idx="11">
                  <c:v>10</c:v>
                </c:pt>
                <c:pt idx="12">
                  <c:v>4</c:v>
                </c:pt>
                <c:pt idx="13">
                  <c:v>5</c:v>
                </c:pt>
                <c:pt idx="14">
                  <c:v>4</c:v>
                </c:pt>
                <c:pt idx="15">
                  <c:v>3.5</c:v>
                </c:pt>
                <c:pt idx="16">
                  <c:v>3</c:v>
                </c:pt>
                <c:pt idx="17">
                  <c:v>2.5</c:v>
                </c:pt>
                <c:pt idx="18">
                  <c:v>1.25</c:v>
                </c:pt>
                <c:pt idx="19">
                  <c:v>1.25</c:v>
                </c:pt>
              </c:numCache>
            </c:numRef>
          </c:val>
          <c:extLst>
            <c:ext xmlns:c16="http://schemas.microsoft.com/office/drawing/2014/chart" uri="{C3380CC4-5D6E-409C-BE32-E72D297353CC}">
              <c16:uniqueId val="{00000000-A778-4E1D-9CC4-9BA06D853816}"/>
            </c:ext>
          </c:extLst>
        </c:ser>
        <c:dLbls>
          <c:showLegendKey val="0"/>
          <c:showVal val="0"/>
          <c:showCatName val="0"/>
          <c:showSerName val="0"/>
          <c:showPercent val="0"/>
          <c:showBubbleSize val="0"/>
        </c:dLbls>
        <c:gapWidth val="182"/>
        <c:axId val="996848"/>
        <c:axId val="997392"/>
      </c:barChart>
      <c:catAx>
        <c:axId val="9968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97392"/>
        <c:crosses val="autoZero"/>
        <c:auto val="1"/>
        <c:lblAlgn val="ctr"/>
        <c:lblOffset val="100"/>
        <c:noMultiLvlLbl val="0"/>
      </c:catAx>
      <c:valAx>
        <c:axId val="997392"/>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96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45720</xdr:colOff>
          <xdr:row>9</xdr:row>
          <xdr:rowOff>38100</xdr:rowOff>
        </xdr:from>
        <xdr:to>
          <xdr:col>1</xdr:col>
          <xdr:colOff>1226820</xdr:colOff>
          <xdr:row>10</xdr:row>
          <xdr:rowOff>60960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MX" sz="800" b="0" i="0" u="none" strike="noStrike" baseline="0">
                  <a:solidFill>
                    <a:srgbClr val="000000"/>
                  </a:solidFill>
                  <a:latin typeface="Segoe UI"/>
                  <a:cs typeface="Segoe UI"/>
                </a:rPr>
                <a:t>Agregada a Base de datos</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66674</xdr:colOff>
      <xdr:row>23</xdr:row>
      <xdr:rowOff>119062</xdr:rowOff>
    </xdr:from>
    <xdr:to>
      <xdr:col>8</xdr:col>
      <xdr:colOff>428624</xdr:colOff>
      <xdr:row>51</xdr:row>
      <xdr:rowOff>38100</xdr:rowOff>
    </xdr:to>
    <xdr:graphicFrame macro="">
      <xdr:nvGraphicFramePr>
        <xdr:cNvPr id="3" name="Gráfico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186"/>
  <sheetViews>
    <sheetView showGridLines="0" tabSelected="1" topLeftCell="A6" zoomScale="85" zoomScaleNormal="85" workbookViewId="0">
      <selection activeCell="H128" sqref="H128"/>
    </sheetView>
  </sheetViews>
  <sheetFormatPr baseColWidth="10" defaultColWidth="11.44140625" defaultRowHeight="14.4" x14ac:dyDescent="0.3"/>
  <cols>
    <col min="1" max="1" width="4.6640625" style="5" customWidth="1"/>
    <col min="2" max="2" width="20.33203125" style="5" customWidth="1"/>
    <col min="3" max="3" width="15.5546875" style="5" customWidth="1"/>
    <col min="4" max="4" width="35" style="5" bestFit="1" customWidth="1"/>
    <col min="5" max="5" width="9.88671875" style="5" hidden="1" customWidth="1"/>
    <col min="6" max="6" width="12.109375" style="5" customWidth="1"/>
    <col min="7" max="7" width="12.33203125" style="5" customWidth="1"/>
    <col min="8" max="8" width="46.5546875" style="5" customWidth="1"/>
    <col min="9" max="9" width="12.109375" style="5" customWidth="1"/>
    <col min="10" max="10" width="36" style="5" customWidth="1"/>
    <col min="11" max="11" width="20.5546875" style="5" customWidth="1"/>
    <col min="12" max="12" width="12.6640625" style="5" bestFit="1" customWidth="1"/>
    <col min="13" max="16384" width="11.44140625" style="5"/>
  </cols>
  <sheetData>
    <row r="1" spans="1:12" hidden="1" x14ac:dyDescent="0.3">
      <c r="A1" s="5" t="s">
        <v>1</v>
      </c>
    </row>
    <row r="2" spans="1:12" hidden="1" x14ac:dyDescent="0.3">
      <c r="A2" s="5" t="s">
        <v>23</v>
      </c>
    </row>
    <row r="3" spans="1:12" ht="17.399999999999999" x14ac:dyDescent="0.35">
      <c r="B3" s="175" t="s">
        <v>22</v>
      </c>
      <c r="C3" s="175"/>
      <c r="D3" s="175"/>
      <c r="E3" s="175"/>
      <c r="F3" s="175"/>
      <c r="G3" s="175"/>
      <c r="H3" s="175"/>
      <c r="I3" s="175"/>
      <c r="J3" s="175"/>
      <c r="K3" s="175"/>
      <c r="L3" s="6"/>
    </row>
    <row r="4" spans="1:12" ht="17.399999999999999" x14ac:dyDescent="0.35">
      <c r="A4" s="175" t="s">
        <v>11</v>
      </c>
      <c r="B4" s="175"/>
      <c r="C4" s="175"/>
      <c r="D4" s="175"/>
      <c r="E4" s="175"/>
      <c r="F4" s="175"/>
      <c r="G4" s="175"/>
      <c r="H4" s="175"/>
      <c r="I4" s="175"/>
      <c r="J4" s="175"/>
      <c r="K4" s="175"/>
      <c r="L4" s="175"/>
    </row>
    <row r="5" spans="1:12" ht="17.399999999999999" x14ac:dyDescent="0.35">
      <c r="A5" s="14"/>
      <c r="B5" s="175" t="s">
        <v>12</v>
      </c>
      <c r="C5" s="175"/>
      <c r="D5" s="175"/>
      <c r="E5" s="175"/>
      <c r="F5" s="175"/>
      <c r="G5" s="175"/>
      <c r="H5" s="175"/>
      <c r="I5" s="175"/>
      <c r="J5" s="175"/>
      <c r="K5" s="175"/>
      <c r="L5" s="175"/>
    </row>
    <row r="6" spans="1:12" x14ac:dyDescent="0.3">
      <c r="B6" s="15"/>
      <c r="C6" s="15"/>
    </row>
    <row r="7" spans="1:12" x14ac:dyDescent="0.3">
      <c r="B7" s="195" t="s">
        <v>6</v>
      </c>
      <c r="C7" s="195"/>
      <c r="D7" s="244"/>
      <c r="E7" s="244"/>
      <c r="F7" s="244"/>
      <c r="G7" s="244"/>
      <c r="H7" s="34" t="s">
        <v>116</v>
      </c>
      <c r="I7" s="51"/>
      <c r="J7" s="52"/>
      <c r="K7" s="51"/>
      <c r="L7" s="51"/>
    </row>
    <row r="8" spans="1:12" x14ac:dyDescent="0.3">
      <c r="B8" s="195" t="s">
        <v>7</v>
      </c>
      <c r="C8" s="195"/>
      <c r="D8" s="245"/>
      <c r="E8" s="245"/>
      <c r="F8" s="245"/>
      <c r="G8" s="245"/>
      <c r="H8" s="23" t="s">
        <v>114</v>
      </c>
      <c r="I8" s="245"/>
      <c r="J8" s="245"/>
      <c r="K8" s="245"/>
      <c r="L8" s="245"/>
    </row>
    <row r="9" spans="1:12" x14ac:dyDescent="0.3">
      <c r="B9" s="48"/>
      <c r="C9" s="48" t="s">
        <v>115</v>
      </c>
      <c r="D9" s="53"/>
      <c r="E9" s="54" t="s">
        <v>125</v>
      </c>
      <c r="F9" s="246" t="str">
        <f>IF(D8="","",D8)</f>
        <v/>
      </c>
      <c r="G9" s="246"/>
      <c r="H9" s="48" t="s">
        <v>13</v>
      </c>
      <c r="I9" s="247"/>
      <c r="J9" s="247"/>
      <c r="K9" s="247"/>
      <c r="L9" s="247"/>
    </row>
    <row r="10" spans="1:12" x14ac:dyDescent="0.3">
      <c r="B10" s="24"/>
      <c r="C10" s="24"/>
      <c r="D10" s="25"/>
      <c r="E10" s="25"/>
      <c r="F10" s="25"/>
      <c r="G10" s="25"/>
      <c r="H10" s="27" t="s">
        <v>64</v>
      </c>
      <c r="I10" s="244"/>
      <c r="J10" s="244"/>
      <c r="K10" s="244"/>
      <c r="L10" s="244"/>
    </row>
    <row r="11" spans="1:12" ht="26.25" customHeight="1" x14ac:dyDescent="0.3">
      <c r="A11" s="13" t="s">
        <v>8</v>
      </c>
      <c r="B11" s="12"/>
      <c r="C11" s="12"/>
      <c r="D11" s="7"/>
      <c r="E11" s="7"/>
      <c r="F11" s="7"/>
      <c r="G11" s="7"/>
      <c r="H11" s="7"/>
      <c r="I11" s="7"/>
      <c r="J11" s="7"/>
      <c r="K11" s="7"/>
      <c r="L11" s="7"/>
    </row>
    <row r="12" spans="1:12" ht="27" customHeight="1" x14ac:dyDescent="0.3">
      <c r="A12" s="205" t="s">
        <v>164</v>
      </c>
      <c r="B12" s="205"/>
      <c r="C12" s="205"/>
      <c r="D12" s="205"/>
      <c r="E12" s="205"/>
      <c r="F12" s="205"/>
      <c r="G12" s="205"/>
      <c r="H12" s="205"/>
      <c r="I12" s="205"/>
      <c r="J12" s="205"/>
      <c r="K12" s="205"/>
      <c r="L12" s="205"/>
    </row>
    <row r="13" spans="1:12" ht="15" customHeight="1" x14ac:dyDescent="0.3">
      <c r="A13" s="204" t="s">
        <v>9</v>
      </c>
      <c r="B13" s="204"/>
      <c r="C13" s="204"/>
      <c r="D13" s="204"/>
      <c r="E13" s="204"/>
      <c r="F13" s="204"/>
      <c r="G13" s="204"/>
      <c r="H13" s="204"/>
      <c r="I13" s="204"/>
      <c r="J13" s="204"/>
      <c r="K13" s="204"/>
      <c r="L13" s="204"/>
    </row>
    <row r="14" spans="1:12" ht="28.5" customHeight="1" x14ac:dyDescent="0.3">
      <c r="A14" s="205" t="s">
        <v>54</v>
      </c>
      <c r="B14" s="205"/>
      <c r="C14" s="205"/>
      <c r="D14" s="205"/>
      <c r="E14" s="205"/>
      <c r="F14" s="205"/>
      <c r="G14" s="205"/>
      <c r="H14" s="205"/>
      <c r="I14" s="205"/>
      <c r="J14" s="205"/>
      <c r="K14" s="205"/>
      <c r="L14" s="205"/>
    </row>
    <row r="15" spans="1:12" ht="23.25" customHeight="1" thickBot="1" x14ac:dyDescent="0.35">
      <c r="A15" s="204" t="s">
        <v>10</v>
      </c>
      <c r="B15" s="204"/>
      <c r="C15" s="204"/>
      <c r="D15" s="204"/>
      <c r="E15" s="204"/>
      <c r="F15" s="204"/>
      <c r="G15" s="204"/>
      <c r="H15" s="204"/>
      <c r="I15" s="204"/>
      <c r="J15" s="204"/>
      <c r="K15" s="204"/>
      <c r="L15" s="204"/>
    </row>
    <row r="16" spans="1:12" ht="21" customHeight="1" x14ac:dyDescent="0.3">
      <c r="A16" s="206"/>
      <c r="B16" s="189" t="s">
        <v>0</v>
      </c>
      <c r="C16" s="190"/>
      <c r="D16" s="191"/>
      <c r="E16" s="187" t="s">
        <v>4</v>
      </c>
      <c r="F16" s="187" t="s">
        <v>21</v>
      </c>
      <c r="G16" s="187" t="s">
        <v>24</v>
      </c>
      <c r="H16" s="187" t="s">
        <v>5</v>
      </c>
      <c r="I16" s="187" t="s">
        <v>17</v>
      </c>
      <c r="J16" s="189" t="s">
        <v>14</v>
      </c>
      <c r="K16" s="190"/>
      <c r="L16" s="208"/>
    </row>
    <row r="17" spans="1:12" ht="28.2" thickBot="1" x14ac:dyDescent="0.35">
      <c r="A17" s="207"/>
      <c r="B17" s="192"/>
      <c r="C17" s="193"/>
      <c r="D17" s="194"/>
      <c r="E17" s="188"/>
      <c r="F17" s="188"/>
      <c r="G17" s="188"/>
      <c r="H17" s="188"/>
      <c r="I17" s="188"/>
      <c r="J17" s="17" t="s">
        <v>15</v>
      </c>
      <c r="K17" s="17" t="s">
        <v>18</v>
      </c>
      <c r="L17" s="18" t="s">
        <v>19</v>
      </c>
    </row>
    <row r="18" spans="1:12" ht="15" customHeight="1" x14ac:dyDescent="0.3">
      <c r="A18" s="209">
        <v>1</v>
      </c>
      <c r="B18" s="210" t="s">
        <v>65</v>
      </c>
      <c r="C18" s="211"/>
      <c r="D18" s="212"/>
      <c r="E18" s="213">
        <v>2</v>
      </c>
      <c r="F18" s="214" t="s">
        <v>1</v>
      </c>
      <c r="G18" s="199">
        <f>IF(F18="NO",0,E18)</f>
        <v>2</v>
      </c>
      <c r="H18" s="8" t="s">
        <v>59</v>
      </c>
      <c r="I18" s="4">
        <v>0</v>
      </c>
      <c r="J18" s="217"/>
      <c r="K18" s="218"/>
      <c r="L18" s="219">
        <f>K18*G18</f>
        <v>0</v>
      </c>
    </row>
    <row r="19" spans="1:12" x14ac:dyDescent="0.3">
      <c r="A19" s="158"/>
      <c r="B19" s="70"/>
      <c r="C19" s="71"/>
      <c r="D19" s="72"/>
      <c r="E19" s="203"/>
      <c r="F19" s="215"/>
      <c r="G19" s="200"/>
      <c r="H19" s="8" t="s">
        <v>58</v>
      </c>
      <c r="I19" s="3">
        <v>0.33</v>
      </c>
      <c r="J19" s="123"/>
      <c r="K19" s="116"/>
      <c r="L19" s="77"/>
    </row>
    <row r="20" spans="1:12" ht="29.25" customHeight="1" x14ac:dyDescent="0.3">
      <c r="A20" s="158"/>
      <c r="B20" s="70"/>
      <c r="C20" s="71"/>
      <c r="D20" s="72"/>
      <c r="E20" s="203"/>
      <c r="F20" s="215"/>
      <c r="G20" s="200"/>
      <c r="H20" s="8" t="s">
        <v>78</v>
      </c>
      <c r="I20" s="3">
        <v>0.66</v>
      </c>
      <c r="J20" s="123"/>
      <c r="K20" s="116"/>
      <c r="L20" s="77"/>
    </row>
    <row r="21" spans="1:12" ht="29.25" customHeight="1" x14ac:dyDescent="0.3">
      <c r="A21" s="159"/>
      <c r="B21" s="107"/>
      <c r="C21" s="108"/>
      <c r="D21" s="109"/>
      <c r="E21" s="178"/>
      <c r="F21" s="216"/>
      <c r="G21" s="201"/>
      <c r="H21" s="8" t="s">
        <v>79</v>
      </c>
      <c r="I21" s="3">
        <v>1</v>
      </c>
      <c r="J21" s="124"/>
      <c r="K21" s="117"/>
      <c r="L21" s="78"/>
    </row>
    <row r="22" spans="1:12" ht="27.6" x14ac:dyDescent="0.3">
      <c r="A22" s="65">
        <v>2</v>
      </c>
      <c r="B22" s="141" t="s">
        <v>36</v>
      </c>
      <c r="C22" s="141"/>
      <c r="D22" s="141"/>
      <c r="E22" s="157">
        <v>8</v>
      </c>
      <c r="F22" s="186" t="s">
        <v>1</v>
      </c>
      <c r="G22" s="140">
        <f>IF(F22="NO",0,E22)</f>
        <v>8</v>
      </c>
      <c r="H22" s="8" t="s">
        <v>98</v>
      </c>
      <c r="I22" s="3">
        <v>0</v>
      </c>
      <c r="J22" s="130"/>
      <c r="K22" s="118"/>
      <c r="L22" s="92">
        <f>K22*G22</f>
        <v>0</v>
      </c>
    </row>
    <row r="23" spans="1:12" ht="27.6" x14ac:dyDescent="0.3">
      <c r="A23" s="65"/>
      <c r="B23" s="141"/>
      <c r="C23" s="141"/>
      <c r="D23" s="141"/>
      <c r="E23" s="157"/>
      <c r="F23" s="186"/>
      <c r="G23" s="140"/>
      <c r="H23" s="8" t="s">
        <v>95</v>
      </c>
      <c r="I23" s="3">
        <v>0.33</v>
      </c>
      <c r="J23" s="151"/>
      <c r="K23" s="118"/>
      <c r="L23" s="92"/>
    </row>
    <row r="24" spans="1:12" ht="27.6" x14ac:dyDescent="0.3">
      <c r="A24" s="65"/>
      <c r="B24" s="141"/>
      <c r="C24" s="141"/>
      <c r="D24" s="141"/>
      <c r="E24" s="157"/>
      <c r="F24" s="186"/>
      <c r="G24" s="140"/>
      <c r="H24" s="8" t="s">
        <v>96</v>
      </c>
      <c r="I24" s="3">
        <v>0.66</v>
      </c>
      <c r="J24" s="152"/>
      <c r="K24" s="118"/>
      <c r="L24" s="92"/>
    </row>
    <row r="25" spans="1:12" ht="42" customHeight="1" x14ac:dyDescent="0.3">
      <c r="A25" s="65"/>
      <c r="B25" s="141"/>
      <c r="C25" s="141"/>
      <c r="D25" s="141"/>
      <c r="E25" s="157"/>
      <c r="F25" s="186"/>
      <c r="G25" s="140"/>
      <c r="H25" s="8" t="s">
        <v>97</v>
      </c>
      <c r="I25" s="3">
        <v>1</v>
      </c>
      <c r="J25" s="153"/>
      <c r="K25" s="118"/>
      <c r="L25" s="92"/>
    </row>
    <row r="26" spans="1:12" x14ac:dyDescent="0.3">
      <c r="A26" s="65">
        <v>3</v>
      </c>
      <c r="B26" s="141" t="s">
        <v>27</v>
      </c>
      <c r="C26" s="141"/>
      <c r="D26" s="141"/>
      <c r="E26" s="157">
        <v>13</v>
      </c>
      <c r="F26" s="125" t="s">
        <v>1</v>
      </c>
      <c r="G26" s="140">
        <f>IF(F26="NO",0,E26)</f>
        <v>13</v>
      </c>
      <c r="H26" s="56" t="s">
        <v>128</v>
      </c>
      <c r="I26" s="3">
        <v>0</v>
      </c>
      <c r="J26" s="129"/>
      <c r="K26" s="118"/>
      <c r="L26" s="92">
        <f>K26*G26</f>
        <v>0</v>
      </c>
    </row>
    <row r="27" spans="1:12" x14ac:dyDescent="0.3">
      <c r="A27" s="65"/>
      <c r="B27" s="141"/>
      <c r="C27" s="141"/>
      <c r="D27" s="141"/>
      <c r="E27" s="157"/>
      <c r="F27" s="125"/>
      <c r="G27" s="140"/>
      <c r="H27" s="56" t="s">
        <v>129</v>
      </c>
      <c r="I27" s="3">
        <v>0.2</v>
      </c>
      <c r="J27" s="129"/>
      <c r="K27" s="118"/>
      <c r="L27" s="92"/>
    </row>
    <row r="28" spans="1:12" x14ac:dyDescent="0.3">
      <c r="A28" s="65"/>
      <c r="B28" s="141"/>
      <c r="C28" s="141"/>
      <c r="D28" s="141"/>
      <c r="E28" s="157"/>
      <c r="F28" s="125"/>
      <c r="G28" s="140"/>
      <c r="H28" s="56" t="s">
        <v>130</v>
      </c>
      <c r="I28" s="3">
        <v>0.4</v>
      </c>
      <c r="J28" s="129"/>
      <c r="K28" s="118"/>
      <c r="L28" s="92"/>
    </row>
    <row r="29" spans="1:12" x14ac:dyDescent="0.3">
      <c r="A29" s="65"/>
      <c r="B29" s="141"/>
      <c r="C29" s="141"/>
      <c r="D29" s="141"/>
      <c r="E29" s="157"/>
      <c r="F29" s="125"/>
      <c r="G29" s="140"/>
      <c r="H29" s="56" t="s">
        <v>131</v>
      </c>
      <c r="I29" s="3">
        <v>0.6</v>
      </c>
      <c r="J29" s="129"/>
      <c r="K29" s="118"/>
      <c r="L29" s="92"/>
    </row>
    <row r="30" spans="1:12" x14ac:dyDescent="0.3">
      <c r="A30" s="65"/>
      <c r="B30" s="141"/>
      <c r="C30" s="141"/>
      <c r="D30" s="141"/>
      <c r="E30" s="157"/>
      <c r="F30" s="125"/>
      <c r="G30" s="140"/>
      <c r="H30" s="56" t="s">
        <v>132</v>
      </c>
      <c r="I30" s="3">
        <v>0.8</v>
      </c>
      <c r="J30" s="129"/>
      <c r="K30" s="118"/>
      <c r="L30" s="92"/>
    </row>
    <row r="31" spans="1:12" ht="16.5" customHeight="1" x14ac:dyDescent="0.3">
      <c r="A31" s="65"/>
      <c r="B31" s="141"/>
      <c r="C31" s="141"/>
      <c r="D31" s="141"/>
      <c r="E31" s="157"/>
      <c r="F31" s="125"/>
      <c r="G31" s="140"/>
      <c r="H31" s="8" t="s">
        <v>133</v>
      </c>
      <c r="I31" s="3">
        <v>1</v>
      </c>
      <c r="J31" s="129"/>
      <c r="K31" s="118"/>
      <c r="L31" s="92"/>
    </row>
    <row r="32" spans="1:12" ht="41.4" x14ac:dyDescent="0.3">
      <c r="A32" s="66">
        <v>4</v>
      </c>
      <c r="B32" s="67" t="s">
        <v>99</v>
      </c>
      <c r="C32" s="68"/>
      <c r="D32" s="69"/>
      <c r="E32" s="202">
        <v>4.5</v>
      </c>
      <c r="F32" s="179" t="s">
        <v>1</v>
      </c>
      <c r="G32" s="146">
        <f>IF(F32="NO",0,E32)</f>
        <v>4.5</v>
      </c>
      <c r="H32" s="49" t="s">
        <v>100</v>
      </c>
      <c r="I32" s="50">
        <v>0</v>
      </c>
      <c r="J32" s="196"/>
      <c r="K32" s="115"/>
      <c r="L32" s="76">
        <f>K32*G32</f>
        <v>0</v>
      </c>
    </row>
    <row r="33" spans="1:12" ht="41.4" x14ac:dyDescent="0.3">
      <c r="A33" s="158"/>
      <c r="B33" s="70"/>
      <c r="C33" s="71"/>
      <c r="D33" s="72"/>
      <c r="E33" s="203"/>
      <c r="F33" s="180"/>
      <c r="G33" s="200"/>
      <c r="H33" s="37" t="s">
        <v>101</v>
      </c>
      <c r="I33" s="3">
        <v>0.33</v>
      </c>
      <c r="J33" s="197"/>
      <c r="K33" s="116"/>
      <c r="L33" s="77"/>
    </row>
    <row r="34" spans="1:12" ht="55.2" x14ac:dyDescent="0.3">
      <c r="A34" s="158"/>
      <c r="B34" s="70"/>
      <c r="C34" s="71"/>
      <c r="D34" s="72"/>
      <c r="E34" s="203"/>
      <c r="F34" s="180"/>
      <c r="G34" s="200"/>
      <c r="H34" s="37" t="s">
        <v>103</v>
      </c>
      <c r="I34" s="3">
        <v>0.66</v>
      </c>
      <c r="J34" s="197"/>
      <c r="K34" s="116"/>
      <c r="L34" s="77"/>
    </row>
    <row r="35" spans="1:12" ht="53.25" customHeight="1" x14ac:dyDescent="0.3">
      <c r="A35" s="159"/>
      <c r="B35" s="107"/>
      <c r="C35" s="108"/>
      <c r="D35" s="109"/>
      <c r="E35" s="178"/>
      <c r="F35" s="181"/>
      <c r="G35" s="201"/>
      <c r="H35" s="64" t="s">
        <v>165</v>
      </c>
      <c r="I35" s="3">
        <v>1</v>
      </c>
      <c r="J35" s="198"/>
      <c r="K35" s="117"/>
      <c r="L35" s="78"/>
    </row>
    <row r="36" spans="1:12" ht="15" customHeight="1" x14ac:dyDescent="0.3">
      <c r="A36" s="66">
        <v>5</v>
      </c>
      <c r="B36" s="202" t="s">
        <v>126</v>
      </c>
      <c r="C36" s="202" t="s">
        <v>38</v>
      </c>
      <c r="D36" s="169" t="s">
        <v>83</v>
      </c>
      <c r="E36" s="93">
        <f>11.5/9</f>
        <v>1.2777777777777777</v>
      </c>
      <c r="F36" s="179" t="s">
        <v>1</v>
      </c>
      <c r="G36" s="119">
        <f>IF(F36="NO",0,E36)</f>
        <v>1.2777777777777777</v>
      </c>
      <c r="H36" s="38" t="s">
        <v>39</v>
      </c>
      <c r="I36" s="3">
        <v>0</v>
      </c>
      <c r="J36" s="129"/>
      <c r="K36" s="118"/>
      <c r="L36" s="92">
        <f>K36*G36</f>
        <v>0</v>
      </c>
    </row>
    <row r="37" spans="1:12" ht="26.25" customHeight="1" x14ac:dyDescent="0.3">
      <c r="A37" s="158"/>
      <c r="B37" s="203"/>
      <c r="C37" s="203"/>
      <c r="D37" s="170"/>
      <c r="E37" s="94"/>
      <c r="F37" s="180"/>
      <c r="G37" s="120"/>
      <c r="H37" s="38" t="s">
        <v>55</v>
      </c>
      <c r="I37" s="3">
        <v>0.33</v>
      </c>
      <c r="J37" s="129"/>
      <c r="K37" s="118"/>
      <c r="L37" s="92"/>
    </row>
    <row r="38" spans="1:12" ht="27.75" customHeight="1" x14ac:dyDescent="0.3">
      <c r="A38" s="158"/>
      <c r="B38" s="203"/>
      <c r="C38" s="203"/>
      <c r="D38" s="170"/>
      <c r="E38" s="94"/>
      <c r="F38" s="180"/>
      <c r="G38" s="120"/>
      <c r="H38" s="38" t="s">
        <v>56</v>
      </c>
      <c r="I38" s="3">
        <v>0.66</v>
      </c>
      <c r="J38" s="129"/>
      <c r="K38" s="118"/>
      <c r="L38" s="92"/>
    </row>
    <row r="39" spans="1:12" ht="27.6" x14ac:dyDescent="0.3">
      <c r="A39" s="158"/>
      <c r="B39" s="203"/>
      <c r="C39" s="203"/>
      <c r="D39" s="171"/>
      <c r="E39" s="95"/>
      <c r="F39" s="181"/>
      <c r="G39" s="121"/>
      <c r="H39" s="38" t="s">
        <v>137</v>
      </c>
      <c r="I39" s="3">
        <v>1</v>
      </c>
      <c r="J39" s="129"/>
      <c r="K39" s="118"/>
      <c r="L39" s="92"/>
    </row>
    <row r="40" spans="1:12" x14ac:dyDescent="0.3">
      <c r="A40" s="158"/>
      <c r="B40" s="203"/>
      <c r="C40" s="203"/>
      <c r="D40" s="157" t="s">
        <v>84</v>
      </c>
      <c r="E40" s="93">
        <f t="shared" ref="E40" si="0">11.5/9</f>
        <v>1.2777777777777777</v>
      </c>
      <c r="F40" s="125" t="s">
        <v>1</v>
      </c>
      <c r="G40" s="119">
        <f>IF(F40="NO",0,E40)</f>
        <v>1.2777777777777777</v>
      </c>
      <c r="H40" s="38" t="s">
        <v>39</v>
      </c>
      <c r="I40" s="3">
        <v>0</v>
      </c>
      <c r="J40" s="129"/>
      <c r="K40" s="118"/>
      <c r="L40" s="92">
        <f>K40*G40</f>
        <v>0</v>
      </c>
    </row>
    <row r="41" spans="1:12" ht="27.6" x14ac:dyDescent="0.3">
      <c r="A41" s="158"/>
      <c r="B41" s="203"/>
      <c r="C41" s="203"/>
      <c r="D41" s="157"/>
      <c r="E41" s="94"/>
      <c r="F41" s="125"/>
      <c r="G41" s="120"/>
      <c r="H41" s="38" t="s">
        <v>55</v>
      </c>
      <c r="I41" s="3">
        <v>0.33</v>
      </c>
      <c r="J41" s="129"/>
      <c r="K41" s="118"/>
      <c r="L41" s="92"/>
    </row>
    <row r="42" spans="1:12" ht="27.6" x14ac:dyDescent="0.3">
      <c r="A42" s="158"/>
      <c r="B42" s="203"/>
      <c r="C42" s="203"/>
      <c r="D42" s="157"/>
      <c r="E42" s="94"/>
      <c r="F42" s="125"/>
      <c r="G42" s="120"/>
      <c r="H42" s="38" t="s">
        <v>56</v>
      </c>
      <c r="I42" s="3">
        <v>0.66</v>
      </c>
      <c r="J42" s="129"/>
      <c r="K42" s="118"/>
      <c r="L42" s="92"/>
    </row>
    <row r="43" spans="1:12" ht="27.6" x14ac:dyDescent="0.3">
      <c r="A43" s="158"/>
      <c r="B43" s="203"/>
      <c r="C43" s="203"/>
      <c r="D43" s="157"/>
      <c r="E43" s="95"/>
      <c r="F43" s="125"/>
      <c r="G43" s="121"/>
      <c r="H43" s="38" t="s">
        <v>137</v>
      </c>
      <c r="I43" s="3">
        <v>1</v>
      </c>
      <c r="J43" s="129"/>
      <c r="K43" s="118"/>
      <c r="L43" s="92"/>
    </row>
    <row r="44" spans="1:12" x14ac:dyDescent="0.3">
      <c r="A44" s="158"/>
      <c r="B44" s="203"/>
      <c r="C44" s="203"/>
      <c r="D44" s="202" t="s">
        <v>85</v>
      </c>
      <c r="E44" s="93">
        <f t="shared" ref="E44" si="1">11.5/9</f>
        <v>1.2777777777777777</v>
      </c>
      <c r="F44" s="179" t="s">
        <v>1</v>
      </c>
      <c r="G44" s="119">
        <f>IF(F44="NO",0,E44:E47)</f>
        <v>1.2777777777777777</v>
      </c>
      <c r="H44" s="38" t="s">
        <v>39</v>
      </c>
      <c r="I44" s="3">
        <v>0</v>
      </c>
      <c r="J44" s="122"/>
      <c r="K44" s="118"/>
      <c r="L44" s="76">
        <f t="shared" ref="L44" si="2">K44*G44</f>
        <v>0</v>
      </c>
    </row>
    <row r="45" spans="1:12" ht="27.6" x14ac:dyDescent="0.3">
      <c r="A45" s="158"/>
      <c r="B45" s="203"/>
      <c r="C45" s="203"/>
      <c r="D45" s="203"/>
      <c r="E45" s="94"/>
      <c r="F45" s="180"/>
      <c r="G45" s="120"/>
      <c r="H45" s="38" t="s">
        <v>55</v>
      </c>
      <c r="I45" s="3">
        <v>0.33</v>
      </c>
      <c r="J45" s="123"/>
      <c r="K45" s="118"/>
      <c r="L45" s="77"/>
    </row>
    <row r="46" spans="1:12" ht="27.6" x14ac:dyDescent="0.3">
      <c r="A46" s="158"/>
      <c r="B46" s="203"/>
      <c r="C46" s="203"/>
      <c r="D46" s="203"/>
      <c r="E46" s="94"/>
      <c r="F46" s="180"/>
      <c r="G46" s="120"/>
      <c r="H46" s="38" t="s">
        <v>56</v>
      </c>
      <c r="I46" s="3">
        <v>0.66</v>
      </c>
      <c r="J46" s="123"/>
      <c r="K46" s="118"/>
      <c r="L46" s="77"/>
    </row>
    <row r="47" spans="1:12" ht="27.6" x14ac:dyDescent="0.3">
      <c r="A47" s="158"/>
      <c r="B47" s="203"/>
      <c r="C47" s="203"/>
      <c r="D47" s="178"/>
      <c r="E47" s="95"/>
      <c r="F47" s="181"/>
      <c r="G47" s="121"/>
      <c r="H47" s="38" t="s">
        <v>80</v>
      </c>
      <c r="I47" s="3">
        <v>1</v>
      </c>
      <c r="J47" s="124"/>
      <c r="K47" s="118"/>
      <c r="L47" s="78"/>
    </row>
    <row r="48" spans="1:12" x14ac:dyDescent="0.3">
      <c r="A48" s="158"/>
      <c r="B48" s="203"/>
      <c r="C48" s="203"/>
      <c r="D48" s="202" t="s">
        <v>86</v>
      </c>
      <c r="E48" s="93">
        <f t="shared" ref="E48" si="3">11.5/9</f>
        <v>1.2777777777777777</v>
      </c>
      <c r="F48" s="179" t="s">
        <v>1</v>
      </c>
      <c r="G48" s="119">
        <f>IF(F48="NO",0,E48:E51)</f>
        <v>1.2777777777777777</v>
      </c>
      <c r="H48" s="38" t="s">
        <v>39</v>
      </c>
      <c r="I48" s="3">
        <v>0</v>
      </c>
      <c r="J48" s="122"/>
      <c r="K48" s="118"/>
      <c r="L48" s="76">
        <f t="shared" ref="L48" si="4">K48*G48</f>
        <v>0</v>
      </c>
    </row>
    <row r="49" spans="1:12" ht="27.6" x14ac:dyDescent="0.3">
      <c r="A49" s="158"/>
      <c r="B49" s="203"/>
      <c r="C49" s="203"/>
      <c r="D49" s="203"/>
      <c r="E49" s="94"/>
      <c r="F49" s="180"/>
      <c r="G49" s="120"/>
      <c r="H49" s="38" t="s">
        <v>55</v>
      </c>
      <c r="I49" s="3">
        <v>0.33</v>
      </c>
      <c r="J49" s="123"/>
      <c r="K49" s="118"/>
      <c r="L49" s="77"/>
    </row>
    <row r="50" spans="1:12" ht="27.6" x14ac:dyDescent="0.3">
      <c r="A50" s="158"/>
      <c r="B50" s="203"/>
      <c r="C50" s="203"/>
      <c r="D50" s="203"/>
      <c r="E50" s="94"/>
      <c r="F50" s="180"/>
      <c r="G50" s="120"/>
      <c r="H50" s="38" t="s">
        <v>56</v>
      </c>
      <c r="I50" s="3">
        <v>0.66</v>
      </c>
      <c r="J50" s="123"/>
      <c r="K50" s="118"/>
      <c r="L50" s="77"/>
    </row>
    <row r="51" spans="1:12" ht="27.6" x14ac:dyDescent="0.3">
      <c r="A51" s="158"/>
      <c r="B51" s="203"/>
      <c r="C51" s="203"/>
      <c r="D51" s="178"/>
      <c r="E51" s="95"/>
      <c r="F51" s="181"/>
      <c r="G51" s="121"/>
      <c r="H51" s="38" t="s">
        <v>80</v>
      </c>
      <c r="I51" s="3">
        <v>1</v>
      </c>
      <c r="J51" s="124"/>
      <c r="K51" s="118"/>
      <c r="L51" s="78"/>
    </row>
    <row r="52" spans="1:12" ht="15" customHeight="1" x14ac:dyDescent="0.3">
      <c r="A52" s="158"/>
      <c r="B52" s="203"/>
      <c r="C52" s="203"/>
      <c r="D52" s="169" t="s">
        <v>87</v>
      </c>
      <c r="E52" s="93">
        <f t="shared" ref="E52" si="5">11.5/9</f>
        <v>1.2777777777777777</v>
      </c>
      <c r="F52" s="179" t="s">
        <v>1</v>
      </c>
      <c r="G52" s="119">
        <f>IF(F52="NO",0,E52:E55)</f>
        <v>1.2777777777777777</v>
      </c>
      <c r="H52" s="38" t="s">
        <v>39</v>
      </c>
      <c r="I52" s="3">
        <v>0</v>
      </c>
      <c r="J52" s="122"/>
      <c r="K52" s="118"/>
      <c r="L52" s="76">
        <f t="shared" ref="L52" si="6">K52*G52</f>
        <v>0</v>
      </c>
    </row>
    <row r="53" spans="1:12" ht="27.6" x14ac:dyDescent="0.3">
      <c r="A53" s="158"/>
      <c r="B53" s="203"/>
      <c r="C53" s="203"/>
      <c r="D53" s="170"/>
      <c r="E53" s="94"/>
      <c r="F53" s="180"/>
      <c r="G53" s="120"/>
      <c r="H53" s="38" t="s">
        <v>55</v>
      </c>
      <c r="I53" s="3">
        <v>0.33</v>
      </c>
      <c r="J53" s="123"/>
      <c r="K53" s="118"/>
      <c r="L53" s="77"/>
    </row>
    <row r="54" spans="1:12" ht="27.6" x14ac:dyDescent="0.3">
      <c r="A54" s="158"/>
      <c r="B54" s="203"/>
      <c r="C54" s="203"/>
      <c r="D54" s="170"/>
      <c r="E54" s="94"/>
      <c r="F54" s="180"/>
      <c r="G54" s="120"/>
      <c r="H54" s="38" t="s">
        <v>56</v>
      </c>
      <c r="I54" s="3">
        <v>0.66</v>
      </c>
      <c r="J54" s="123"/>
      <c r="K54" s="118"/>
      <c r="L54" s="77"/>
    </row>
    <row r="55" spans="1:12" ht="27.6" x14ac:dyDescent="0.3">
      <c r="A55" s="158"/>
      <c r="B55" s="203"/>
      <c r="C55" s="203"/>
      <c r="D55" s="171"/>
      <c r="E55" s="95"/>
      <c r="F55" s="181"/>
      <c r="G55" s="121"/>
      <c r="H55" s="38" t="s">
        <v>138</v>
      </c>
      <c r="I55" s="3">
        <v>1</v>
      </c>
      <c r="J55" s="124"/>
      <c r="K55" s="118"/>
      <c r="L55" s="78"/>
    </row>
    <row r="56" spans="1:12" x14ac:dyDescent="0.3">
      <c r="A56" s="158"/>
      <c r="B56" s="203"/>
      <c r="C56" s="203"/>
      <c r="D56" s="169" t="s">
        <v>88</v>
      </c>
      <c r="E56" s="93">
        <f t="shared" ref="E56" si="7">11.5/9</f>
        <v>1.2777777777777777</v>
      </c>
      <c r="F56" s="179" t="s">
        <v>1</v>
      </c>
      <c r="G56" s="119">
        <f>IF(F56="NO",0,E56:E59)</f>
        <v>1.2777777777777777</v>
      </c>
      <c r="H56" s="38" t="s">
        <v>39</v>
      </c>
      <c r="I56" s="3">
        <v>0</v>
      </c>
      <c r="J56" s="122"/>
      <c r="K56" s="118"/>
      <c r="L56" s="76">
        <f t="shared" ref="L56" si="8">K56*G56</f>
        <v>0</v>
      </c>
    </row>
    <row r="57" spans="1:12" ht="27.6" x14ac:dyDescent="0.3">
      <c r="A57" s="158"/>
      <c r="B57" s="203"/>
      <c r="C57" s="203"/>
      <c r="D57" s="170"/>
      <c r="E57" s="94"/>
      <c r="F57" s="180"/>
      <c r="G57" s="120"/>
      <c r="H57" s="38" t="s">
        <v>55</v>
      </c>
      <c r="I57" s="3">
        <v>0.33</v>
      </c>
      <c r="J57" s="123"/>
      <c r="K57" s="118"/>
      <c r="L57" s="77"/>
    </row>
    <row r="58" spans="1:12" ht="27.6" x14ac:dyDescent="0.3">
      <c r="A58" s="158"/>
      <c r="B58" s="203"/>
      <c r="C58" s="203"/>
      <c r="D58" s="170"/>
      <c r="E58" s="94"/>
      <c r="F58" s="180"/>
      <c r="G58" s="120"/>
      <c r="H58" s="38" t="s">
        <v>56</v>
      </c>
      <c r="I58" s="3">
        <v>0.66</v>
      </c>
      <c r="J58" s="123"/>
      <c r="K58" s="118"/>
      <c r="L58" s="77"/>
    </row>
    <row r="59" spans="1:12" ht="27.6" x14ac:dyDescent="0.3">
      <c r="A59" s="158"/>
      <c r="B59" s="203"/>
      <c r="C59" s="203"/>
      <c r="D59" s="171"/>
      <c r="E59" s="95"/>
      <c r="F59" s="181"/>
      <c r="G59" s="121"/>
      <c r="H59" s="38" t="s">
        <v>138</v>
      </c>
      <c r="I59" s="3">
        <v>1</v>
      </c>
      <c r="J59" s="124"/>
      <c r="K59" s="118"/>
      <c r="L59" s="78"/>
    </row>
    <row r="60" spans="1:12" x14ac:dyDescent="0.3">
      <c r="A60" s="158"/>
      <c r="B60" s="203"/>
      <c r="C60" s="203"/>
      <c r="D60" s="169" t="s">
        <v>89</v>
      </c>
      <c r="E60" s="93">
        <f t="shared" ref="E60" si="9">11.5/9</f>
        <v>1.2777777777777777</v>
      </c>
      <c r="F60" s="179" t="s">
        <v>1</v>
      </c>
      <c r="G60" s="119">
        <f>IF(F60="NO",0,E60:E63)</f>
        <v>1.2777777777777777</v>
      </c>
      <c r="H60" s="38" t="s">
        <v>39</v>
      </c>
      <c r="I60" s="3">
        <v>0</v>
      </c>
      <c r="J60" s="122"/>
      <c r="K60" s="118"/>
      <c r="L60" s="76">
        <f t="shared" ref="L60" si="10">K60*G60</f>
        <v>0</v>
      </c>
    </row>
    <row r="61" spans="1:12" ht="27.6" x14ac:dyDescent="0.3">
      <c r="A61" s="158"/>
      <c r="B61" s="203"/>
      <c r="C61" s="203"/>
      <c r="D61" s="170"/>
      <c r="E61" s="94"/>
      <c r="F61" s="180"/>
      <c r="G61" s="120"/>
      <c r="H61" s="38" t="s">
        <v>55</v>
      </c>
      <c r="I61" s="3">
        <v>0.33</v>
      </c>
      <c r="J61" s="123"/>
      <c r="K61" s="118"/>
      <c r="L61" s="77"/>
    </row>
    <row r="62" spans="1:12" ht="27.6" x14ac:dyDescent="0.3">
      <c r="A62" s="158"/>
      <c r="B62" s="203"/>
      <c r="C62" s="203"/>
      <c r="D62" s="170"/>
      <c r="E62" s="94"/>
      <c r="F62" s="180"/>
      <c r="G62" s="120"/>
      <c r="H62" s="38" t="s">
        <v>56</v>
      </c>
      <c r="I62" s="3">
        <v>0.66</v>
      </c>
      <c r="J62" s="123"/>
      <c r="K62" s="118"/>
      <c r="L62" s="77"/>
    </row>
    <row r="63" spans="1:12" ht="27.6" x14ac:dyDescent="0.3">
      <c r="A63" s="158"/>
      <c r="B63" s="203"/>
      <c r="C63" s="203"/>
      <c r="D63" s="171"/>
      <c r="E63" s="95"/>
      <c r="F63" s="181"/>
      <c r="G63" s="121"/>
      <c r="H63" s="38" t="s">
        <v>138</v>
      </c>
      <c r="I63" s="3">
        <v>1</v>
      </c>
      <c r="J63" s="124"/>
      <c r="K63" s="118"/>
      <c r="L63" s="78"/>
    </row>
    <row r="64" spans="1:12" x14ac:dyDescent="0.3">
      <c r="A64" s="158"/>
      <c r="B64" s="203"/>
      <c r="C64" s="203"/>
      <c r="D64" s="169" t="s">
        <v>90</v>
      </c>
      <c r="E64" s="93">
        <f t="shared" ref="E64" si="11">11.5/9</f>
        <v>1.2777777777777777</v>
      </c>
      <c r="F64" s="179" t="s">
        <v>23</v>
      </c>
      <c r="G64" s="119">
        <f>IF(F64="NO",0,E64:E67)</f>
        <v>0</v>
      </c>
      <c r="H64" s="38" t="s">
        <v>167</v>
      </c>
      <c r="I64" s="3">
        <v>0</v>
      </c>
      <c r="J64" s="122" t="s">
        <v>93</v>
      </c>
      <c r="K64" s="118"/>
      <c r="L64" s="76">
        <f t="shared" ref="L64" si="12">K64*G64</f>
        <v>0</v>
      </c>
    </row>
    <row r="65" spans="1:12" ht="19.8" customHeight="1" x14ac:dyDescent="0.3">
      <c r="A65" s="158"/>
      <c r="B65" s="203"/>
      <c r="C65" s="203"/>
      <c r="D65" s="170"/>
      <c r="E65" s="94"/>
      <c r="F65" s="180"/>
      <c r="G65" s="120"/>
      <c r="H65" s="38" t="s">
        <v>168</v>
      </c>
      <c r="I65" s="3">
        <v>0.5</v>
      </c>
      <c r="J65" s="123"/>
      <c r="K65" s="118"/>
      <c r="L65" s="77"/>
    </row>
    <row r="66" spans="1:12" x14ac:dyDescent="0.3">
      <c r="A66" s="158"/>
      <c r="B66" s="203"/>
      <c r="C66" s="203"/>
      <c r="D66" s="170"/>
      <c r="E66" s="94"/>
      <c r="F66" s="180"/>
      <c r="G66" s="120"/>
      <c r="H66" s="79" t="s">
        <v>169</v>
      </c>
      <c r="I66" s="82">
        <v>1</v>
      </c>
      <c r="J66" s="123"/>
      <c r="K66" s="118"/>
      <c r="L66" s="77"/>
    </row>
    <row r="67" spans="1:12" ht="1.2" customHeight="1" x14ac:dyDescent="0.3">
      <c r="A67" s="158"/>
      <c r="B67" s="203"/>
      <c r="C67" s="203"/>
      <c r="D67" s="171"/>
      <c r="E67" s="95"/>
      <c r="F67" s="181"/>
      <c r="G67" s="121"/>
      <c r="H67" s="81"/>
      <c r="I67" s="84"/>
      <c r="J67" s="124"/>
      <c r="K67" s="118"/>
      <c r="L67" s="78"/>
    </row>
    <row r="68" spans="1:12" x14ac:dyDescent="0.3">
      <c r="A68" s="158"/>
      <c r="B68" s="203"/>
      <c r="C68" s="203"/>
      <c r="D68" s="169" t="s">
        <v>94</v>
      </c>
      <c r="E68" s="93">
        <f t="shared" ref="E68" si="13">11.5/9</f>
        <v>1.2777777777777777</v>
      </c>
      <c r="F68" s="179" t="s">
        <v>23</v>
      </c>
      <c r="G68" s="119">
        <f>IF(F68="NO",0,E68:E71)</f>
        <v>0</v>
      </c>
      <c r="H68" s="79" t="s">
        <v>80</v>
      </c>
      <c r="I68" s="82">
        <v>1</v>
      </c>
      <c r="J68" s="122"/>
      <c r="K68" s="115"/>
      <c r="L68" s="76">
        <f t="shared" ref="L68" si="14">K68*G68</f>
        <v>0</v>
      </c>
    </row>
    <row r="69" spans="1:12" x14ac:dyDescent="0.3">
      <c r="A69" s="158"/>
      <c r="B69" s="203"/>
      <c r="C69" s="203"/>
      <c r="D69" s="170"/>
      <c r="E69" s="94"/>
      <c r="F69" s="180"/>
      <c r="G69" s="120"/>
      <c r="H69" s="80"/>
      <c r="I69" s="83"/>
      <c r="J69" s="123"/>
      <c r="K69" s="116"/>
      <c r="L69" s="77"/>
    </row>
    <row r="70" spans="1:12" x14ac:dyDescent="0.3">
      <c r="A70" s="158"/>
      <c r="B70" s="203"/>
      <c r="C70" s="203"/>
      <c r="D70" s="170"/>
      <c r="E70" s="94"/>
      <c r="F70" s="180"/>
      <c r="G70" s="120"/>
      <c r="H70" s="80"/>
      <c r="I70" s="83"/>
      <c r="J70" s="123"/>
      <c r="K70" s="116"/>
      <c r="L70" s="77"/>
    </row>
    <row r="71" spans="1:12" x14ac:dyDescent="0.3">
      <c r="A71" s="158"/>
      <c r="B71" s="203"/>
      <c r="C71" s="178"/>
      <c r="D71" s="171"/>
      <c r="E71" s="95"/>
      <c r="F71" s="181"/>
      <c r="G71" s="121"/>
      <c r="H71" s="81"/>
      <c r="I71" s="84"/>
      <c r="J71" s="124"/>
      <c r="K71" s="117"/>
      <c r="L71" s="78"/>
    </row>
    <row r="72" spans="1:12" ht="15" customHeight="1" x14ac:dyDescent="0.3">
      <c r="A72" s="158"/>
      <c r="B72" s="203"/>
      <c r="C72" s="202" t="s">
        <v>41</v>
      </c>
      <c r="D72" s="185" t="s">
        <v>83</v>
      </c>
      <c r="E72" s="73">
        <f>11/8</f>
        <v>1.375</v>
      </c>
      <c r="F72" s="125" t="s">
        <v>1</v>
      </c>
      <c r="G72" s="176">
        <f>IF(F72="NO",0,E72)</f>
        <v>1.375</v>
      </c>
      <c r="H72" s="38" t="s">
        <v>42</v>
      </c>
      <c r="I72" s="3">
        <v>0</v>
      </c>
      <c r="J72" s="129"/>
      <c r="K72" s="118"/>
      <c r="L72" s="92">
        <f t="shared" ref="L72" si="15">K72*G72</f>
        <v>0</v>
      </c>
    </row>
    <row r="73" spans="1:12" ht="28.5" customHeight="1" x14ac:dyDescent="0.3">
      <c r="A73" s="158"/>
      <c r="B73" s="203"/>
      <c r="C73" s="203"/>
      <c r="D73" s="185"/>
      <c r="E73" s="73"/>
      <c r="F73" s="125"/>
      <c r="G73" s="176"/>
      <c r="H73" s="38" t="s">
        <v>107</v>
      </c>
      <c r="I73" s="55">
        <v>0.33</v>
      </c>
      <c r="J73" s="129"/>
      <c r="K73" s="118"/>
      <c r="L73" s="92"/>
    </row>
    <row r="74" spans="1:12" x14ac:dyDescent="0.3">
      <c r="A74" s="158"/>
      <c r="B74" s="203"/>
      <c r="C74" s="203"/>
      <c r="D74" s="185"/>
      <c r="E74" s="73"/>
      <c r="F74" s="125"/>
      <c r="G74" s="176"/>
      <c r="H74" s="38" t="s">
        <v>82</v>
      </c>
      <c r="I74" s="3">
        <v>0.66</v>
      </c>
      <c r="J74" s="129"/>
      <c r="K74" s="118"/>
      <c r="L74" s="92"/>
    </row>
    <row r="75" spans="1:12" ht="27.6" x14ac:dyDescent="0.3">
      <c r="A75" s="158"/>
      <c r="B75" s="203"/>
      <c r="C75" s="203"/>
      <c r="D75" s="185"/>
      <c r="E75" s="73"/>
      <c r="F75" s="125"/>
      <c r="G75" s="176"/>
      <c r="H75" s="38" t="s">
        <v>81</v>
      </c>
      <c r="I75" s="3">
        <v>1</v>
      </c>
      <c r="J75" s="129"/>
      <c r="K75" s="118"/>
      <c r="L75" s="92"/>
    </row>
    <row r="76" spans="1:12" x14ac:dyDescent="0.3">
      <c r="A76" s="158"/>
      <c r="B76" s="203"/>
      <c r="C76" s="203"/>
      <c r="D76" s="157" t="s">
        <v>84</v>
      </c>
      <c r="E76" s="73">
        <f t="shared" ref="E76" si="16">11/8</f>
        <v>1.375</v>
      </c>
      <c r="F76" s="125" t="s">
        <v>1</v>
      </c>
      <c r="G76" s="176">
        <f>IF(F76="NO",0,E76)</f>
        <v>1.375</v>
      </c>
      <c r="H76" s="38" t="s">
        <v>42</v>
      </c>
      <c r="I76" s="55">
        <v>0</v>
      </c>
      <c r="J76" s="130"/>
      <c r="K76" s="118"/>
      <c r="L76" s="92">
        <f t="shared" ref="L76" si="17">K76*G76</f>
        <v>0</v>
      </c>
    </row>
    <row r="77" spans="1:12" ht="28.5" customHeight="1" x14ac:dyDescent="0.3">
      <c r="A77" s="158"/>
      <c r="B77" s="203"/>
      <c r="C77" s="203"/>
      <c r="D77" s="157"/>
      <c r="E77" s="73"/>
      <c r="F77" s="125"/>
      <c r="G77" s="176"/>
      <c r="H77" s="38" t="s">
        <v>107</v>
      </c>
      <c r="I77" s="55">
        <v>0.33</v>
      </c>
      <c r="J77" s="151"/>
      <c r="K77" s="118"/>
      <c r="L77" s="92"/>
    </row>
    <row r="78" spans="1:12" x14ac:dyDescent="0.3">
      <c r="A78" s="158"/>
      <c r="B78" s="203"/>
      <c r="C78" s="203"/>
      <c r="D78" s="157"/>
      <c r="E78" s="73"/>
      <c r="F78" s="125"/>
      <c r="G78" s="176"/>
      <c r="H78" s="38" t="s">
        <v>82</v>
      </c>
      <c r="I78" s="55">
        <v>0.66</v>
      </c>
      <c r="J78" s="152"/>
      <c r="K78" s="118"/>
      <c r="L78" s="92"/>
    </row>
    <row r="79" spans="1:12" ht="27.6" x14ac:dyDescent="0.3">
      <c r="A79" s="158"/>
      <c r="B79" s="203"/>
      <c r="C79" s="203"/>
      <c r="D79" s="157"/>
      <c r="E79" s="73"/>
      <c r="F79" s="125"/>
      <c r="G79" s="176"/>
      <c r="H79" s="38" t="s">
        <v>81</v>
      </c>
      <c r="I79" s="55">
        <v>1</v>
      </c>
      <c r="J79" s="153"/>
      <c r="K79" s="118"/>
      <c r="L79" s="92"/>
    </row>
    <row r="80" spans="1:12" x14ac:dyDescent="0.3">
      <c r="A80" s="158"/>
      <c r="B80" s="203"/>
      <c r="C80" s="203"/>
      <c r="D80" s="202" t="s">
        <v>85</v>
      </c>
      <c r="E80" s="73">
        <f t="shared" ref="E80" si="18">11/8</f>
        <v>1.375</v>
      </c>
      <c r="F80" s="96" t="s">
        <v>1</v>
      </c>
      <c r="G80" s="119">
        <f>IF(F80="NO",0,E80)</f>
        <v>1.375</v>
      </c>
      <c r="H80" s="38" t="s">
        <v>42</v>
      </c>
      <c r="I80" s="55">
        <v>0</v>
      </c>
      <c r="J80" s="122"/>
      <c r="K80" s="118"/>
      <c r="L80" s="92">
        <f t="shared" ref="L80" si="19">K80*G80</f>
        <v>0</v>
      </c>
    </row>
    <row r="81" spans="1:12" ht="28.5" customHeight="1" x14ac:dyDescent="0.3">
      <c r="A81" s="158"/>
      <c r="B81" s="203"/>
      <c r="C81" s="203"/>
      <c r="D81" s="203"/>
      <c r="E81" s="73"/>
      <c r="F81" s="97"/>
      <c r="G81" s="120"/>
      <c r="H81" s="38" t="s">
        <v>107</v>
      </c>
      <c r="I81" s="55">
        <v>0.33</v>
      </c>
      <c r="J81" s="123"/>
      <c r="K81" s="118"/>
      <c r="L81" s="92"/>
    </row>
    <row r="82" spans="1:12" x14ac:dyDescent="0.3">
      <c r="A82" s="158"/>
      <c r="B82" s="203"/>
      <c r="C82" s="203"/>
      <c r="D82" s="203"/>
      <c r="E82" s="73"/>
      <c r="F82" s="97"/>
      <c r="G82" s="120"/>
      <c r="H82" s="38" t="s">
        <v>82</v>
      </c>
      <c r="I82" s="55">
        <v>0.66</v>
      </c>
      <c r="J82" s="123"/>
      <c r="K82" s="118"/>
      <c r="L82" s="92"/>
    </row>
    <row r="83" spans="1:12" ht="27.6" x14ac:dyDescent="0.3">
      <c r="A83" s="158"/>
      <c r="B83" s="203"/>
      <c r="C83" s="203"/>
      <c r="D83" s="178"/>
      <c r="E83" s="73"/>
      <c r="F83" s="98"/>
      <c r="G83" s="121"/>
      <c r="H83" s="38" t="s">
        <v>81</v>
      </c>
      <c r="I83" s="55">
        <v>1</v>
      </c>
      <c r="J83" s="124"/>
      <c r="K83" s="118"/>
      <c r="L83" s="92"/>
    </row>
    <row r="84" spans="1:12" x14ac:dyDescent="0.3">
      <c r="A84" s="158"/>
      <c r="B84" s="203"/>
      <c r="C84" s="203"/>
      <c r="D84" s="202" t="s">
        <v>86</v>
      </c>
      <c r="E84" s="73">
        <f t="shared" ref="E84" si="20">11/8</f>
        <v>1.375</v>
      </c>
      <c r="F84" s="96" t="s">
        <v>1</v>
      </c>
      <c r="G84" s="119">
        <f>IF(F84="NO",0,E84)</f>
        <v>1.375</v>
      </c>
      <c r="H84" s="38" t="s">
        <v>42</v>
      </c>
      <c r="I84" s="55">
        <v>0</v>
      </c>
      <c r="J84" s="122"/>
      <c r="K84" s="118"/>
      <c r="L84" s="92">
        <f t="shared" ref="L84" si="21">K84*G84</f>
        <v>0</v>
      </c>
    </row>
    <row r="85" spans="1:12" ht="28.5" customHeight="1" x14ac:dyDescent="0.3">
      <c r="A85" s="158"/>
      <c r="B85" s="203"/>
      <c r="C85" s="203"/>
      <c r="D85" s="203"/>
      <c r="E85" s="73"/>
      <c r="F85" s="97"/>
      <c r="G85" s="120"/>
      <c r="H85" s="38" t="s">
        <v>107</v>
      </c>
      <c r="I85" s="55">
        <v>0.33</v>
      </c>
      <c r="J85" s="123"/>
      <c r="K85" s="118"/>
      <c r="L85" s="92"/>
    </row>
    <row r="86" spans="1:12" x14ac:dyDescent="0.3">
      <c r="A86" s="158"/>
      <c r="B86" s="203"/>
      <c r="C86" s="203"/>
      <c r="D86" s="203"/>
      <c r="E86" s="73"/>
      <c r="F86" s="97"/>
      <c r="G86" s="120"/>
      <c r="H86" s="38" t="s">
        <v>82</v>
      </c>
      <c r="I86" s="55">
        <v>0.66</v>
      </c>
      <c r="J86" s="123"/>
      <c r="K86" s="118"/>
      <c r="L86" s="92"/>
    </row>
    <row r="87" spans="1:12" ht="27.6" x14ac:dyDescent="0.3">
      <c r="A87" s="158"/>
      <c r="B87" s="203"/>
      <c r="C87" s="203"/>
      <c r="D87" s="203"/>
      <c r="E87" s="73"/>
      <c r="F87" s="98"/>
      <c r="G87" s="121"/>
      <c r="H87" s="38" t="s">
        <v>81</v>
      </c>
      <c r="I87" s="55">
        <v>1</v>
      </c>
      <c r="J87" s="124"/>
      <c r="K87" s="118"/>
      <c r="L87" s="92"/>
    </row>
    <row r="88" spans="1:12" x14ac:dyDescent="0.3">
      <c r="A88" s="158"/>
      <c r="B88" s="203"/>
      <c r="C88" s="203"/>
      <c r="D88" s="169" t="s">
        <v>87</v>
      </c>
      <c r="E88" s="73">
        <f t="shared" ref="E88" si="22">11/8</f>
        <v>1.375</v>
      </c>
      <c r="F88" s="96" t="s">
        <v>1</v>
      </c>
      <c r="G88" s="119">
        <f>IF(F88="NO",0,E88)</f>
        <v>1.375</v>
      </c>
      <c r="H88" s="38" t="s">
        <v>42</v>
      </c>
      <c r="I88" s="55">
        <v>0</v>
      </c>
      <c r="J88" s="122"/>
      <c r="K88" s="118"/>
      <c r="L88" s="92">
        <f t="shared" ref="L88" si="23">K88*G88</f>
        <v>0</v>
      </c>
    </row>
    <row r="89" spans="1:12" ht="28.5" customHeight="1" x14ac:dyDescent="0.3">
      <c r="A89" s="158"/>
      <c r="B89" s="203"/>
      <c r="C89" s="203"/>
      <c r="D89" s="170"/>
      <c r="E89" s="73"/>
      <c r="F89" s="97"/>
      <c r="G89" s="120"/>
      <c r="H89" s="38" t="s">
        <v>107</v>
      </c>
      <c r="I89" s="55">
        <v>0.33</v>
      </c>
      <c r="J89" s="123"/>
      <c r="K89" s="118"/>
      <c r="L89" s="92"/>
    </row>
    <row r="90" spans="1:12" x14ac:dyDescent="0.3">
      <c r="A90" s="158"/>
      <c r="B90" s="203"/>
      <c r="C90" s="203"/>
      <c r="D90" s="170"/>
      <c r="E90" s="73"/>
      <c r="F90" s="97"/>
      <c r="G90" s="120"/>
      <c r="H90" s="38" t="s">
        <v>82</v>
      </c>
      <c r="I90" s="55">
        <v>0.66</v>
      </c>
      <c r="J90" s="123"/>
      <c r="K90" s="118"/>
      <c r="L90" s="92"/>
    </row>
    <row r="91" spans="1:12" ht="27.6" x14ac:dyDescent="0.3">
      <c r="A91" s="158"/>
      <c r="B91" s="203"/>
      <c r="C91" s="203"/>
      <c r="D91" s="170"/>
      <c r="E91" s="73"/>
      <c r="F91" s="98"/>
      <c r="G91" s="121"/>
      <c r="H91" s="38" t="s">
        <v>81</v>
      </c>
      <c r="I91" s="55">
        <v>1</v>
      </c>
      <c r="J91" s="124"/>
      <c r="K91" s="118"/>
      <c r="L91" s="92"/>
    </row>
    <row r="92" spans="1:12" x14ac:dyDescent="0.3">
      <c r="A92" s="158"/>
      <c r="B92" s="203"/>
      <c r="C92" s="203"/>
      <c r="D92" s="169" t="s">
        <v>104</v>
      </c>
      <c r="E92" s="73">
        <f t="shared" ref="E92" si="24">11/8</f>
        <v>1.375</v>
      </c>
      <c r="F92" s="96" t="s">
        <v>1</v>
      </c>
      <c r="G92" s="119">
        <f>IF(F92="NO",0,E92)</f>
        <v>1.375</v>
      </c>
      <c r="H92" s="38" t="s">
        <v>42</v>
      </c>
      <c r="I92" s="55">
        <v>0</v>
      </c>
      <c r="J92" s="122"/>
      <c r="K92" s="118"/>
      <c r="L92" s="92">
        <f t="shared" ref="L92" si="25">K92*G92</f>
        <v>0</v>
      </c>
    </row>
    <row r="93" spans="1:12" ht="28.5" customHeight="1" x14ac:dyDescent="0.3">
      <c r="A93" s="158"/>
      <c r="B93" s="203"/>
      <c r="C93" s="203"/>
      <c r="D93" s="170"/>
      <c r="E93" s="73"/>
      <c r="F93" s="97"/>
      <c r="G93" s="120"/>
      <c r="H93" s="38" t="s">
        <v>107</v>
      </c>
      <c r="I93" s="55">
        <v>0.33</v>
      </c>
      <c r="J93" s="123"/>
      <c r="K93" s="118"/>
      <c r="L93" s="92"/>
    </row>
    <row r="94" spans="1:12" x14ac:dyDescent="0.3">
      <c r="A94" s="158"/>
      <c r="B94" s="203"/>
      <c r="C94" s="203"/>
      <c r="D94" s="170"/>
      <c r="E94" s="73"/>
      <c r="F94" s="97"/>
      <c r="G94" s="120"/>
      <c r="H94" s="38" t="s">
        <v>82</v>
      </c>
      <c r="I94" s="55">
        <v>0.66</v>
      </c>
      <c r="J94" s="123"/>
      <c r="K94" s="118"/>
      <c r="L94" s="92"/>
    </row>
    <row r="95" spans="1:12" ht="27.6" x14ac:dyDescent="0.3">
      <c r="A95" s="158"/>
      <c r="B95" s="203"/>
      <c r="C95" s="203"/>
      <c r="D95" s="170"/>
      <c r="E95" s="73"/>
      <c r="F95" s="98"/>
      <c r="G95" s="121"/>
      <c r="H95" s="38" t="s">
        <v>81</v>
      </c>
      <c r="I95" s="55">
        <v>1</v>
      </c>
      <c r="J95" s="124"/>
      <c r="K95" s="118"/>
      <c r="L95" s="92"/>
    </row>
    <row r="96" spans="1:12" x14ac:dyDescent="0.3">
      <c r="A96" s="158"/>
      <c r="B96" s="203"/>
      <c r="C96" s="203"/>
      <c r="D96" s="169" t="s">
        <v>90</v>
      </c>
      <c r="E96" s="73">
        <f t="shared" ref="E96" si="26">11/8</f>
        <v>1.375</v>
      </c>
      <c r="F96" s="96" t="s">
        <v>1</v>
      </c>
      <c r="G96" s="119">
        <f>IF(F96="NO",0,E96)</f>
        <v>1.375</v>
      </c>
      <c r="H96" s="38" t="s">
        <v>42</v>
      </c>
      <c r="I96" s="55">
        <v>0</v>
      </c>
      <c r="J96" s="122"/>
      <c r="K96" s="118"/>
      <c r="L96" s="92">
        <f t="shared" ref="L96" si="27">K96*G96</f>
        <v>0</v>
      </c>
    </row>
    <row r="97" spans="1:12" ht="28.5" customHeight="1" x14ac:dyDescent="0.3">
      <c r="A97" s="158"/>
      <c r="B97" s="203"/>
      <c r="C97" s="203"/>
      <c r="D97" s="170"/>
      <c r="E97" s="73"/>
      <c r="F97" s="97"/>
      <c r="G97" s="120"/>
      <c r="H97" s="38" t="s">
        <v>107</v>
      </c>
      <c r="I97" s="55">
        <v>0.33</v>
      </c>
      <c r="J97" s="123"/>
      <c r="K97" s="118"/>
      <c r="L97" s="92"/>
    </row>
    <row r="98" spans="1:12" x14ac:dyDescent="0.3">
      <c r="A98" s="158"/>
      <c r="B98" s="203"/>
      <c r="C98" s="203"/>
      <c r="D98" s="170"/>
      <c r="E98" s="73"/>
      <c r="F98" s="97"/>
      <c r="G98" s="120"/>
      <c r="H98" s="38" t="s">
        <v>105</v>
      </c>
      <c r="I98" s="55">
        <v>0.66</v>
      </c>
      <c r="J98" s="123"/>
      <c r="K98" s="118"/>
      <c r="L98" s="92"/>
    </row>
    <row r="99" spans="1:12" ht="27.6" x14ac:dyDescent="0.3">
      <c r="A99" s="158"/>
      <c r="B99" s="203"/>
      <c r="C99" s="203"/>
      <c r="D99" s="171"/>
      <c r="E99" s="73"/>
      <c r="F99" s="98"/>
      <c r="G99" s="121"/>
      <c r="H99" s="38" t="s">
        <v>106</v>
      </c>
      <c r="I99" s="55">
        <v>1</v>
      </c>
      <c r="J99" s="124"/>
      <c r="K99" s="118"/>
      <c r="L99" s="92"/>
    </row>
    <row r="100" spans="1:12" x14ac:dyDescent="0.3">
      <c r="A100" s="158"/>
      <c r="B100" s="203"/>
      <c r="C100" s="203"/>
      <c r="D100" s="169" t="s">
        <v>94</v>
      </c>
      <c r="E100" s="73">
        <f t="shared" ref="E100" si="28">11/8</f>
        <v>1.375</v>
      </c>
      <c r="F100" s="96" t="s">
        <v>1</v>
      </c>
      <c r="G100" s="119">
        <f>IF(F100="NO",0,E100)</f>
        <v>1.375</v>
      </c>
      <c r="H100" s="85" t="s">
        <v>81</v>
      </c>
      <c r="I100" s="88">
        <v>1</v>
      </c>
      <c r="J100" s="122"/>
      <c r="K100" s="115"/>
      <c r="L100" s="92">
        <f t="shared" ref="L100" si="29">K100*G100</f>
        <v>0</v>
      </c>
    </row>
    <row r="101" spans="1:12" ht="28.2" customHeight="1" x14ac:dyDescent="0.3">
      <c r="A101" s="158"/>
      <c r="B101" s="203"/>
      <c r="C101" s="203"/>
      <c r="D101" s="170"/>
      <c r="E101" s="73"/>
      <c r="F101" s="97"/>
      <c r="G101" s="120"/>
      <c r="H101" s="86"/>
      <c r="I101" s="88"/>
      <c r="J101" s="123"/>
      <c r="K101" s="116"/>
      <c r="L101" s="92"/>
    </row>
    <row r="102" spans="1:12" x14ac:dyDescent="0.3">
      <c r="A102" s="158"/>
      <c r="B102" s="203"/>
      <c r="C102" s="203"/>
      <c r="D102" s="170"/>
      <c r="E102" s="73"/>
      <c r="F102" s="97"/>
      <c r="G102" s="120"/>
      <c r="H102" s="86"/>
      <c r="I102" s="88"/>
      <c r="J102" s="123"/>
      <c r="K102" s="116"/>
      <c r="L102" s="92"/>
    </row>
    <row r="103" spans="1:12" ht="7.8" customHeight="1" x14ac:dyDescent="0.3">
      <c r="A103" s="158"/>
      <c r="B103" s="203"/>
      <c r="C103" s="178"/>
      <c r="D103" s="171"/>
      <c r="E103" s="73"/>
      <c r="F103" s="98"/>
      <c r="G103" s="121"/>
      <c r="H103" s="87"/>
      <c r="I103" s="88"/>
      <c r="J103" s="124"/>
      <c r="K103" s="117"/>
      <c r="L103" s="92"/>
    </row>
    <row r="104" spans="1:12" ht="27.6" x14ac:dyDescent="0.3">
      <c r="A104" s="158"/>
      <c r="B104" s="203"/>
      <c r="C104" s="202" t="s">
        <v>141</v>
      </c>
      <c r="D104" s="185" t="s">
        <v>83</v>
      </c>
      <c r="E104" s="93">
        <f>10/7</f>
        <v>1.4285714285714286</v>
      </c>
      <c r="F104" s="145" t="s">
        <v>1</v>
      </c>
      <c r="G104" s="176">
        <f>IF(F104="NO",0,E104)</f>
        <v>1.4285714285714286</v>
      </c>
      <c r="H104" s="62" t="s">
        <v>142</v>
      </c>
      <c r="I104" s="3">
        <v>0</v>
      </c>
      <c r="J104" s="129"/>
      <c r="K104" s="118"/>
      <c r="L104" s="92">
        <f>K104*G104</f>
        <v>0</v>
      </c>
    </row>
    <row r="105" spans="1:12" ht="55.2" x14ac:dyDescent="0.3">
      <c r="A105" s="158"/>
      <c r="B105" s="203"/>
      <c r="C105" s="203"/>
      <c r="D105" s="185"/>
      <c r="E105" s="94"/>
      <c r="F105" s="145"/>
      <c r="G105" s="176"/>
      <c r="H105" s="16" t="s">
        <v>145</v>
      </c>
      <c r="I105" s="3">
        <v>0.5</v>
      </c>
      <c r="J105" s="129"/>
      <c r="K105" s="118"/>
      <c r="L105" s="92"/>
    </row>
    <row r="106" spans="1:12" ht="41.4" x14ac:dyDescent="0.3">
      <c r="A106" s="158"/>
      <c r="B106" s="203"/>
      <c r="C106" s="203"/>
      <c r="D106" s="185"/>
      <c r="E106" s="95"/>
      <c r="F106" s="145"/>
      <c r="G106" s="176"/>
      <c r="H106" s="38" t="s">
        <v>139</v>
      </c>
      <c r="I106" s="3">
        <v>1</v>
      </c>
      <c r="J106" s="129"/>
      <c r="K106" s="118"/>
      <c r="L106" s="92"/>
    </row>
    <row r="107" spans="1:12" ht="27.6" x14ac:dyDescent="0.3">
      <c r="A107" s="158"/>
      <c r="B107" s="203"/>
      <c r="C107" s="203"/>
      <c r="D107" s="157" t="s">
        <v>84</v>
      </c>
      <c r="E107" s="93">
        <f t="shared" ref="E107" si="30">10/7</f>
        <v>1.4285714285714286</v>
      </c>
      <c r="F107" s="125" t="s">
        <v>1</v>
      </c>
      <c r="G107" s="176">
        <f>IF(F107="NO",0,E107)</f>
        <v>1.4285714285714286</v>
      </c>
      <c r="H107" s="62" t="s">
        <v>142</v>
      </c>
      <c r="I107" s="3">
        <v>0</v>
      </c>
      <c r="J107" s="129"/>
      <c r="K107" s="118"/>
      <c r="L107" s="92">
        <f>K107*G107</f>
        <v>0</v>
      </c>
    </row>
    <row r="108" spans="1:12" ht="55.2" x14ac:dyDescent="0.3">
      <c r="A108" s="158"/>
      <c r="B108" s="203"/>
      <c r="C108" s="203"/>
      <c r="D108" s="157"/>
      <c r="E108" s="94"/>
      <c r="F108" s="125"/>
      <c r="G108" s="176"/>
      <c r="H108" s="16" t="s">
        <v>145</v>
      </c>
      <c r="I108" s="3">
        <v>0.5</v>
      </c>
      <c r="J108" s="129"/>
      <c r="K108" s="118"/>
      <c r="L108" s="92"/>
    </row>
    <row r="109" spans="1:12" ht="41.4" x14ac:dyDescent="0.3">
      <c r="A109" s="158"/>
      <c r="B109" s="203"/>
      <c r="C109" s="203"/>
      <c r="D109" s="157"/>
      <c r="E109" s="95"/>
      <c r="F109" s="125"/>
      <c r="G109" s="176"/>
      <c r="H109" s="38" t="s">
        <v>139</v>
      </c>
      <c r="I109" s="3">
        <v>1</v>
      </c>
      <c r="J109" s="129"/>
      <c r="K109" s="118"/>
      <c r="L109" s="92"/>
    </row>
    <row r="110" spans="1:12" ht="27.6" x14ac:dyDescent="0.3">
      <c r="A110" s="158"/>
      <c r="B110" s="203"/>
      <c r="C110" s="203"/>
      <c r="D110" s="202" t="s">
        <v>85</v>
      </c>
      <c r="E110" s="93">
        <f t="shared" ref="E110" si="31">10/7</f>
        <v>1.4285714285714286</v>
      </c>
      <c r="F110" s="96" t="s">
        <v>1</v>
      </c>
      <c r="G110" s="119">
        <f>IF(F110="NO",0,E110)</f>
        <v>1.4285714285714286</v>
      </c>
      <c r="H110" s="62" t="s">
        <v>144</v>
      </c>
      <c r="I110" s="63">
        <v>0</v>
      </c>
      <c r="J110" s="122"/>
      <c r="K110" s="118"/>
      <c r="L110" s="76">
        <f>K110*G110</f>
        <v>0</v>
      </c>
    </row>
    <row r="111" spans="1:12" ht="55.2" x14ac:dyDescent="0.3">
      <c r="A111" s="158"/>
      <c r="B111" s="203"/>
      <c r="C111" s="203"/>
      <c r="D111" s="203"/>
      <c r="E111" s="94"/>
      <c r="F111" s="97"/>
      <c r="G111" s="120"/>
      <c r="H111" s="16" t="s">
        <v>145</v>
      </c>
      <c r="I111" s="3">
        <v>0.5</v>
      </c>
      <c r="J111" s="123"/>
      <c r="K111" s="118"/>
      <c r="L111" s="77"/>
    </row>
    <row r="112" spans="1:12" ht="41.4" x14ac:dyDescent="0.3">
      <c r="A112" s="158"/>
      <c r="B112" s="203"/>
      <c r="C112" s="203"/>
      <c r="D112" s="203"/>
      <c r="E112" s="95"/>
      <c r="F112" s="98"/>
      <c r="G112" s="121"/>
      <c r="H112" s="38" t="s">
        <v>139</v>
      </c>
      <c r="I112" s="3">
        <v>1</v>
      </c>
      <c r="J112" s="124"/>
      <c r="K112" s="118"/>
      <c r="L112" s="78"/>
    </row>
    <row r="113" spans="1:12" ht="27.6" x14ac:dyDescent="0.3">
      <c r="A113" s="158"/>
      <c r="B113" s="203"/>
      <c r="C113" s="203"/>
      <c r="D113" s="202" t="s">
        <v>86</v>
      </c>
      <c r="E113" s="93">
        <f t="shared" ref="E113" si="32">10/7</f>
        <v>1.4285714285714286</v>
      </c>
      <c r="F113" s="96" t="s">
        <v>1</v>
      </c>
      <c r="G113" s="119">
        <f>IF(F113="NO",0,E113)</f>
        <v>1.4285714285714286</v>
      </c>
      <c r="H113" s="16" t="s">
        <v>40</v>
      </c>
      <c r="I113" s="3">
        <v>0</v>
      </c>
      <c r="J113" s="122"/>
      <c r="K113" s="118"/>
      <c r="L113" s="76">
        <f>K113*G113</f>
        <v>0</v>
      </c>
    </row>
    <row r="114" spans="1:12" ht="55.2" x14ac:dyDescent="0.3">
      <c r="A114" s="158"/>
      <c r="B114" s="203"/>
      <c r="C114" s="203"/>
      <c r="D114" s="203"/>
      <c r="E114" s="94"/>
      <c r="F114" s="97"/>
      <c r="G114" s="120"/>
      <c r="H114" s="16" t="s">
        <v>145</v>
      </c>
      <c r="I114" s="3">
        <v>0.5</v>
      </c>
      <c r="J114" s="123"/>
      <c r="K114" s="118"/>
      <c r="L114" s="77"/>
    </row>
    <row r="115" spans="1:12" ht="27.6" x14ac:dyDescent="0.3">
      <c r="A115" s="158"/>
      <c r="B115" s="203"/>
      <c r="C115" s="203"/>
      <c r="D115" s="203"/>
      <c r="E115" s="95"/>
      <c r="F115" s="98"/>
      <c r="G115" s="121"/>
      <c r="H115" s="16" t="s">
        <v>162</v>
      </c>
      <c r="I115" s="3">
        <v>1</v>
      </c>
      <c r="J115" s="124"/>
      <c r="K115" s="118"/>
      <c r="L115" s="78"/>
    </row>
    <row r="116" spans="1:12" ht="27.6" x14ac:dyDescent="0.3">
      <c r="A116" s="158"/>
      <c r="B116" s="203"/>
      <c r="C116" s="203"/>
      <c r="D116" s="169" t="s">
        <v>134</v>
      </c>
      <c r="E116" s="93">
        <f t="shared" ref="E116" si="33">10/7</f>
        <v>1.4285714285714286</v>
      </c>
      <c r="F116" s="96" t="s">
        <v>1</v>
      </c>
      <c r="G116" s="119">
        <f>IF(F116="NO",0,E116)</f>
        <v>1.4285714285714286</v>
      </c>
      <c r="H116" s="38" t="s">
        <v>140</v>
      </c>
      <c r="I116" s="3">
        <v>0</v>
      </c>
      <c r="J116" s="122"/>
      <c r="K116" s="118"/>
      <c r="L116" s="76">
        <f>K116*G116</f>
        <v>0</v>
      </c>
    </row>
    <row r="117" spans="1:12" ht="55.2" x14ac:dyDescent="0.3">
      <c r="A117" s="158"/>
      <c r="B117" s="203"/>
      <c r="C117" s="203"/>
      <c r="D117" s="170"/>
      <c r="E117" s="94"/>
      <c r="F117" s="97"/>
      <c r="G117" s="120"/>
      <c r="H117" s="16" t="s">
        <v>145</v>
      </c>
      <c r="I117" s="3">
        <v>0.5</v>
      </c>
      <c r="J117" s="123"/>
      <c r="K117" s="118"/>
      <c r="L117" s="77"/>
    </row>
    <row r="118" spans="1:12" ht="30.75" customHeight="1" x14ac:dyDescent="0.3">
      <c r="A118" s="158"/>
      <c r="B118" s="203"/>
      <c r="C118" s="203"/>
      <c r="D118" s="170"/>
      <c r="E118" s="95"/>
      <c r="F118" s="98"/>
      <c r="G118" s="121"/>
      <c r="H118" s="16" t="s">
        <v>162</v>
      </c>
      <c r="I118" s="3">
        <v>1</v>
      </c>
      <c r="J118" s="124"/>
      <c r="K118" s="118"/>
      <c r="L118" s="78"/>
    </row>
    <row r="119" spans="1:12" ht="27.6" x14ac:dyDescent="0.3">
      <c r="A119" s="158"/>
      <c r="B119" s="203"/>
      <c r="C119" s="203"/>
      <c r="D119" s="133" t="s">
        <v>90</v>
      </c>
      <c r="E119" s="93">
        <f t="shared" ref="E119" si="34">10/7</f>
        <v>1.4285714285714286</v>
      </c>
      <c r="F119" s="96" t="s">
        <v>1</v>
      </c>
      <c r="G119" s="119">
        <f>IF(F119="NO",0,E119)</f>
        <v>1.4285714285714286</v>
      </c>
      <c r="H119" s="62" t="s">
        <v>143</v>
      </c>
      <c r="I119" s="39">
        <v>0</v>
      </c>
      <c r="J119" s="240"/>
      <c r="K119" s="136"/>
      <c r="L119" s="76">
        <f>K119*G119</f>
        <v>0</v>
      </c>
    </row>
    <row r="120" spans="1:12" ht="55.2" x14ac:dyDescent="0.3">
      <c r="A120" s="158"/>
      <c r="B120" s="203"/>
      <c r="C120" s="203"/>
      <c r="D120" s="134"/>
      <c r="E120" s="94"/>
      <c r="F120" s="97"/>
      <c r="G120" s="120"/>
      <c r="H120" s="16" t="s">
        <v>145</v>
      </c>
      <c r="I120" s="39">
        <v>0.5</v>
      </c>
      <c r="J120" s="241"/>
      <c r="K120" s="136"/>
      <c r="L120" s="77"/>
    </row>
    <row r="121" spans="1:12" ht="41.4" x14ac:dyDescent="0.3">
      <c r="A121" s="158"/>
      <c r="B121" s="203"/>
      <c r="C121" s="203"/>
      <c r="D121" s="135"/>
      <c r="E121" s="95"/>
      <c r="F121" s="98"/>
      <c r="G121" s="121"/>
      <c r="H121" s="38" t="s">
        <v>163</v>
      </c>
      <c r="I121" s="39">
        <v>1</v>
      </c>
      <c r="J121" s="242"/>
      <c r="K121" s="136"/>
      <c r="L121" s="78"/>
    </row>
    <row r="122" spans="1:12" x14ac:dyDescent="0.3">
      <c r="A122" s="158"/>
      <c r="B122" s="203"/>
      <c r="C122" s="203"/>
      <c r="D122" s="133" t="s">
        <v>94</v>
      </c>
      <c r="E122" s="93">
        <f t="shared" ref="E122" si="35">10/7</f>
        <v>1.4285714285714286</v>
      </c>
      <c r="F122" s="96" t="s">
        <v>23</v>
      </c>
      <c r="G122" s="119">
        <f>IF(F122="NO",0,E122)</f>
        <v>0</v>
      </c>
      <c r="H122" s="89" t="s">
        <v>162</v>
      </c>
      <c r="I122" s="82">
        <v>1</v>
      </c>
      <c r="J122" s="122"/>
      <c r="K122" s="136"/>
      <c r="L122" s="76">
        <f>K122*G122</f>
        <v>0</v>
      </c>
    </row>
    <row r="123" spans="1:12" x14ac:dyDescent="0.3">
      <c r="A123" s="158"/>
      <c r="B123" s="203"/>
      <c r="C123" s="203"/>
      <c r="D123" s="134"/>
      <c r="E123" s="94"/>
      <c r="F123" s="97"/>
      <c r="G123" s="120"/>
      <c r="H123" s="90"/>
      <c r="I123" s="83"/>
      <c r="J123" s="123"/>
      <c r="K123" s="136"/>
      <c r="L123" s="77"/>
    </row>
    <row r="124" spans="1:12" ht="32.4" customHeight="1" x14ac:dyDescent="0.3">
      <c r="A124" s="158"/>
      <c r="B124" s="203"/>
      <c r="C124" s="178"/>
      <c r="D124" s="135"/>
      <c r="E124" s="95"/>
      <c r="F124" s="98"/>
      <c r="G124" s="121"/>
      <c r="H124" s="91"/>
      <c r="I124" s="84"/>
      <c r="J124" s="124"/>
      <c r="K124" s="136"/>
      <c r="L124" s="78"/>
    </row>
    <row r="125" spans="1:12" ht="54.75" customHeight="1" x14ac:dyDescent="0.3">
      <c r="A125" s="158"/>
      <c r="B125" s="203"/>
      <c r="C125" s="157" t="s">
        <v>91</v>
      </c>
      <c r="D125" s="178" t="s">
        <v>108</v>
      </c>
      <c r="E125" s="93">
        <v>2</v>
      </c>
      <c r="F125" s="179" t="s">
        <v>1</v>
      </c>
      <c r="G125" s="176">
        <f>IF(F125="NO",0,E125)</f>
        <v>2</v>
      </c>
      <c r="H125" s="16" t="s">
        <v>110</v>
      </c>
      <c r="I125" s="3">
        <v>0</v>
      </c>
      <c r="J125" s="182"/>
      <c r="K125" s="132"/>
      <c r="L125" s="92">
        <f>K125*G125</f>
        <v>0</v>
      </c>
    </row>
    <row r="126" spans="1:12" ht="28.5" customHeight="1" x14ac:dyDescent="0.3">
      <c r="A126" s="158"/>
      <c r="B126" s="203"/>
      <c r="C126" s="157"/>
      <c r="D126" s="157"/>
      <c r="E126" s="94"/>
      <c r="F126" s="180"/>
      <c r="G126" s="176"/>
      <c r="H126" s="16" t="s">
        <v>147</v>
      </c>
      <c r="I126" s="3">
        <v>0.5</v>
      </c>
      <c r="J126" s="183"/>
      <c r="K126" s="137"/>
      <c r="L126" s="92"/>
    </row>
    <row r="127" spans="1:12" ht="42.75" customHeight="1" x14ac:dyDescent="0.3">
      <c r="A127" s="158"/>
      <c r="B127" s="203"/>
      <c r="C127" s="157"/>
      <c r="D127" s="157"/>
      <c r="E127" s="95"/>
      <c r="F127" s="181"/>
      <c r="G127" s="176"/>
      <c r="H127" s="16" t="s">
        <v>146</v>
      </c>
      <c r="I127" s="3">
        <v>1</v>
      </c>
      <c r="J127" s="184"/>
      <c r="K127" s="138"/>
      <c r="L127" s="92"/>
    </row>
    <row r="128" spans="1:12" ht="52.5" customHeight="1" x14ac:dyDescent="0.3">
      <c r="A128" s="158"/>
      <c r="B128" s="203"/>
      <c r="C128" s="157"/>
      <c r="D128" s="157" t="s">
        <v>109</v>
      </c>
      <c r="E128" s="73">
        <v>2</v>
      </c>
      <c r="F128" s="145" t="s">
        <v>1</v>
      </c>
      <c r="G128" s="176">
        <f>IF(F128="NO",0,E128)</f>
        <v>2</v>
      </c>
      <c r="H128" s="16" t="s">
        <v>149</v>
      </c>
      <c r="I128" s="3">
        <v>0</v>
      </c>
      <c r="J128" s="177"/>
      <c r="K128" s="131"/>
      <c r="L128" s="92">
        <f>K128*G128</f>
        <v>0</v>
      </c>
    </row>
    <row r="129" spans="1:12" ht="30" customHeight="1" x14ac:dyDescent="0.3">
      <c r="A129" s="158"/>
      <c r="B129" s="203"/>
      <c r="C129" s="157"/>
      <c r="D129" s="157"/>
      <c r="E129" s="73"/>
      <c r="F129" s="145"/>
      <c r="G129" s="176"/>
      <c r="H129" s="16" t="s">
        <v>44</v>
      </c>
      <c r="I129" s="3">
        <v>0.5</v>
      </c>
      <c r="J129" s="177"/>
      <c r="K129" s="131"/>
      <c r="L129" s="92"/>
    </row>
    <row r="130" spans="1:12" ht="41.4" x14ac:dyDescent="0.3">
      <c r="A130" s="158"/>
      <c r="B130" s="203"/>
      <c r="C130" s="157"/>
      <c r="D130" s="157"/>
      <c r="E130" s="73"/>
      <c r="F130" s="145"/>
      <c r="G130" s="176"/>
      <c r="H130" s="38" t="s">
        <v>148</v>
      </c>
      <c r="I130" s="3">
        <v>1</v>
      </c>
      <c r="J130" s="177"/>
      <c r="K130" s="131"/>
      <c r="L130" s="92"/>
    </row>
    <row r="131" spans="1:12" ht="30.75" customHeight="1" x14ac:dyDescent="0.3">
      <c r="A131" s="158"/>
      <c r="B131" s="203"/>
      <c r="C131" s="157" t="s">
        <v>90</v>
      </c>
      <c r="D131" s="157" t="s">
        <v>43</v>
      </c>
      <c r="E131" s="73">
        <f>8/4</f>
        <v>2</v>
      </c>
      <c r="F131" s="145" t="s">
        <v>1</v>
      </c>
      <c r="G131" s="176">
        <f>IF(F131="NO",0,E131)</f>
        <v>2</v>
      </c>
      <c r="H131" s="16" t="s">
        <v>45</v>
      </c>
      <c r="I131" s="3">
        <v>0</v>
      </c>
      <c r="J131" s="177"/>
      <c r="K131" s="131"/>
      <c r="L131" s="92">
        <f>K131*G131</f>
        <v>0</v>
      </c>
    </row>
    <row r="132" spans="1:12" ht="28.5" customHeight="1" x14ac:dyDescent="0.3">
      <c r="A132" s="158"/>
      <c r="B132" s="203"/>
      <c r="C132" s="157"/>
      <c r="D132" s="157"/>
      <c r="E132" s="73"/>
      <c r="F132" s="145"/>
      <c r="G132" s="176"/>
      <c r="H132" s="16" t="s">
        <v>166</v>
      </c>
      <c r="I132" s="3">
        <v>1</v>
      </c>
      <c r="J132" s="177"/>
      <c r="K132" s="131"/>
      <c r="L132" s="92"/>
    </row>
    <row r="133" spans="1:12" ht="29.4" customHeight="1" x14ac:dyDescent="0.3">
      <c r="A133" s="65">
        <v>6</v>
      </c>
      <c r="B133" s="160" t="s">
        <v>113</v>
      </c>
      <c r="C133" s="161"/>
      <c r="D133" s="162"/>
      <c r="E133" s="73">
        <v>10</v>
      </c>
      <c r="F133" s="145" t="s">
        <v>1</v>
      </c>
      <c r="G133" s="140">
        <f>IF(F133="NO",0,E133)</f>
        <v>10</v>
      </c>
      <c r="H133" s="56" t="s">
        <v>151</v>
      </c>
      <c r="I133" s="3">
        <v>0</v>
      </c>
      <c r="J133" s="129"/>
      <c r="K133" s="118"/>
      <c r="L133" s="92">
        <f>K133*G133</f>
        <v>0</v>
      </c>
    </row>
    <row r="134" spans="1:12" ht="19.8" customHeight="1" x14ac:dyDescent="0.3">
      <c r="A134" s="65"/>
      <c r="B134" s="163"/>
      <c r="C134" s="164"/>
      <c r="D134" s="165"/>
      <c r="E134" s="73"/>
      <c r="F134" s="145"/>
      <c r="G134" s="140"/>
      <c r="H134" s="56" t="s">
        <v>150</v>
      </c>
      <c r="I134" s="55">
        <v>0.25</v>
      </c>
      <c r="J134" s="129"/>
      <c r="K134" s="118"/>
      <c r="L134" s="92"/>
    </row>
    <row r="135" spans="1:12" ht="30" customHeight="1" x14ac:dyDescent="0.3">
      <c r="A135" s="65"/>
      <c r="B135" s="163"/>
      <c r="C135" s="164"/>
      <c r="D135" s="165"/>
      <c r="E135" s="73"/>
      <c r="F135" s="145"/>
      <c r="G135" s="140"/>
      <c r="H135" s="56" t="s">
        <v>152</v>
      </c>
      <c r="I135" s="55">
        <v>0.5</v>
      </c>
      <c r="J135" s="129"/>
      <c r="K135" s="118"/>
      <c r="L135" s="92"/>
    </row>
    <row r="136" spans="1:12" ht="28.2" customHeight="1" x14ac:dyDescent="0.3">
      <c r="A136" s="65"/>
      <c r="B136" s="163"/>
      <c r="C136" s="164"/>
      <c r="D136" s="165"/>
      <c r="E136" s="73"/>
      <c r="F136" s="145"/>
      <c r="G136" s="140"/>
      <c r="H136" s="8" t="s">
        <v>154</v>
      </c>
      <c r="I136" s="3">
        <v>0.75</v>
      </c>
      <c r="J136" s="129"/>
      <c r="K136" s="118"/>
      <c r="L136" s="92"/>
    </row>
    <row r="137" spans="1:12" x14ac:dyDescent="0.3">
      <c r="A137" s="65"/>
      <c r="B137" s="166"/>
      <c r="C137" s="167"/>
      <c r="D137" s="168"/>
      <c r="E137" s="73"/>
      <c r="F137" s="145"/>
      <c r="G137" s="140"/>
      <c r="H137" s="8" t="s">
        <v>153</v>
      </c>
      <c r="I137" s="3">
        <v>1</v>
      </c>
      <c r="J137" s="129"/>
      <c r="K137" s="118"/>
      <c r="L137" s="92"/>
    </row>
    <row r="138" spans="1:12" x14ac:dyDescent="0.3">
      <c r="A138" s="66">
        <v>7</v>
      </c>
      <c r="B138" s="160" t="s">
        <v>112</v>
      </c>
      <c r="C138" s="161"/>
      <c r="D138" s="162"/>
      <c r="E138" s="237">
        <v>4</v>
      </c>
      <c r="F138" s="96" t="s">
        <v>1</v>
      </c>
      <c r="G138" s="140">
        <f t="shared" ref="G138" si="36">IF(F138="NO",0,E138)</f>
        <v>4</v>
      </c>
      <c r="H138" s="8" t="s">
        <v>117</v>
      </c>
      <c r="I138" s="3">
        <v>0</v>
      </c>
      <c r="J138" s="122"/>
      <c r="K138" s="131"/>
      <c r="L138" s="92">
        <f>K138*G138</f>
        <v>0</v>
      </c>
    </row>
    <row r="139" spans="1:12" x14ac:dyDescent="0.3">
      <c r="A139" s="158"/>
      <c r="B139" s="163"/>
      <c r="C139" s="164"/>
      <c r="D139" s="165"/>
      <c r="E139" s="238"/>
      <c r="F139" s="97"/>
      <c r="G139" s="140"/>
      <c r="H139" s="8" t="s">
        <v>118</v>
      </c>
      <c r="I139" s="3">
        <v>0.5</v>
      </c>
      <c r="J139" s="123"/>
      <c r="K139" s="131"/>
      <c r="L139" s="92"/>
    </row>
    <row r="140" spans="1:12" x14ac:dyDescent="0.3">
      <c r="A140" s="159"/>
      <c r="B140" s="166"/>
      <c r="C140" s="167"/>
      <c r="D140" s="168"/>
      <c r="E140" s="239"/>
      <c r="F140" s="98"/>
      <c r="G140" s="140"/>
      <c r="H140" s="8" t="s">
        <v>92</v>
      </c>
      <c r="I140" s="3">
        <v>1</v>
      </c>
      <c r="J140" s="124"/>
      <c r="K140" s="131"/>
      <c r="L140" s="92"/>
    </row>
    <row r="141" spans="1:12" ht="15" customHeight="1" x14ac:dyDescent="0.3">
      <c r="A141" s="65">
        <v>8</v>
      </c>
      <c r="B141" s="67" t="s">
        <v>68</v>
      </c>
      <c r="C141" s="68"/>
      <c r="D141" s="69"/>
      <c r="E141" s="73">
        <v>5</v>
      </c>
      <c r="F141" s="125" t="s">
        <v>1</v>
      </c>
      <c r="G141" s="140">
        <f>IF(F141="NO",0,E141)</f>
        <v>5</v>
      </c>
      <c r="H141" s="8" t="s">
        <v>66</v>
      </c>
      <c r="I141" s="3">
        <v>0</v>
      </c>
      <c r="J141" s="129"/>
      <c r="K141" s="118"/>
      <c r="L141" s="92">
        <f>K141*G141</f>
        <v>0</v>
      </c>
    </row>
    <row r="142" spans="1:12" x14ac:dyDescent="0.3">
      <c r="A142" s="65"/>
      <c r="B142" s="70"/>
      <c r="C142" s="71"/>
      <c r="D142" s="72"/>
      <c r="E142" s="73"/>
      <c r="F142" s="125"/>
      <c r="G142" s="140"/>
      <c r="H142" s="8" t="s">
        <v>67</v>
      </c>
      <c r="I142" s="3">
        <v>0.5</v>
      </c>
      <c r="J142" s="129"/>
      <c r="K142" s="118"/>
      <c r="L142" s="92"/>
    </row>
    <row r="143" spans="1:12" x14ac:dyDescent="0.3">
      <c r="A143" s="65"/>
      <c r="B143" s="70"/>
      <c r="C143" s="71"/>
      <c r="D143" s="72"/>
      <c r="E143" s="73"/>
      <c r="F143" s="125"/>
      <c r="G143" s="140"/>
      <c r="H143" s="8" t="s">
        <v>119</v>
      </c>
      <c r="I143" s="3">
        <v>1</v>
      </c>
      <c r="J143" s="129"/>
      <c r="K143" s="118"/>
      <c r="L143" s="92"/>
    </row>
    <row r="144" spans="1:12" ht="15" customHeight="1" x14ac:dyDescent="0.3">
      <c r="A144" s="65">
        <v>9</v>
      </c>
      <c r="B144" s="160" t="s">
        <v>120</v>
      </c>
      <c r="C144" s="161"/>
      <c r="D144" s="162"/>
      <c r="E144" s="73">
        <v>4</v>
      </c>
      <c r="F144" s="145" t="s">
        <v>1</v>
      </c>
      <c r="G144" s="140">
        <f>IF(F144="NO",0,E144)</f>
        <v>4</v>
      </c>
      <c r="H144" s="8" t="s">
        <v>37</v>
      </c>
      <c r="I144" s="3">
        <v>0</v>
      </c>
      <c r="J144" s="129"/>
      <c r="K144" s="118"/>
      <c r="L144" s="92">
        <f>K144*G144</f>
        <v>0</v>
      </c>
    </row>
    <row r="145" spans="1:12" x14ac:dyDescent="0.3">
      <c r="A145" s="65"/>
      <c r="B145" s="163"/>
      <c r="C145" s="164"/>
      <c r="D145" s="165"/>
      <c r="E145" s="73"/>
      <c r="F145" s="145"/>
      <c r="G145" s="140"/>
      <c r="H145" s="8" t="s">
        <v>60</v>
      </c>
      <c r="I145" s="3">
        <v>0.5</v>
      </c>
      <c r="J145" s="129"/>
      <c r="K145" s="118"/>
      <c r="L145" s="92"/>
    </row>
    <row r="146" spans="1:12" ht="23.4" customHeight="1" x14ac:dyDescent="0.3">
      <c r="A146" s="66"/>
      <c r="B146" s="166"/>
      <c r="C146" s="167"/>
      <c r="D146" s="168"/>
      <c r="E146" s="93"/>
      <c r="F146" s="96"/>
      <c r="G146" s="146"/>
      <c r="H146" s="20" t="s">
        <v>61</v>
      </c>
      <c r="I146" s="11">
        <v>1</v>
      </c>
      <c r="J146" s="130"/>
      <c r="K146" s="115"/>
      <c r="L146" s="76"/>
    </row>
    <row r="147" spans="1:12" ht="29.25" customHeight="1" x14ac:dyDescent="0.3">
      <c r="A147" s="65">
        <v>10</v>
      </c>
      <c r="B147" s="67" t="s">
        <v>29</v>
      </c>
      <c r="C147" s="68"/>
      <c r="D147" s="69"/>
      <c r="E147" s="73">
        <v>4</v>
      </c>
      <c r="F147" s="145" t="s">
        <v>1</v>
      </c>
      <c r="G147" s="73">
        <f>IF(F147="NO",0,E147)</f>
        <v>4</v>
      </c>
      <c r="H147" s="8" t="s">
        <v>73</v>
      </c>
      <c r="I147" s="3">
        <v>0</v>
      </c>
      <c r="J147" s="236"/>
      <c r="K147" s="118"/>
      <c r="L147" s="92">
        <f>K147*G147</f>
        <v>0</v>
      </c>
    </row>
    <row r="148" spans="1:12" ht="32.25" customHeight="1" x14ac:dyDescent="0.3">
      <c r="A148" s="65"/>
      <c r="B148" s="70"/>
      <c r="C148" s="71"/>
      <c r="D148" s="72"/>
      <c r="E148" s="73"/>
      <c r="F148" s="145"/>
      <c r="G148" s="73"/>
      <c r="H148" s="8" t="s">
        <v>74</v>
      </c>
      <c r="I148" s="3">
        <v>0.5</v>
      </c>
      <c r="J148" s="236"/>
      <c r="K148" s="118"/>
      <c r="L148" s="92"/>
    </row>
    <row r="149" spans="1:12" ht="31.5" customHeight="1" x14ac:dyDescent="0.3">
      <c r="A149" s="65"/>
      <c r="B149" s="107"/>
      <c r="C149" s="108"/>
      <c r="D149" s="109"/>
      <c r="E149" s="73"/>
      <c r="F149" s="145"/>
      <c r="G149" s="73"/>
      <c r="H149" s="8" t="s">
        <v>72</v>
      </c>
      <c r="I149" s="3">
        <v>1</v>
      </c>
      <c r="J149" s="236"/>
      <c r="K149" s="118"/>
      <c r="L149" s="92"/>
    </row>
    <row r="150" spans="1:12" ht="15" customHeight="1" x14ac:dyDescent="0.3">
      <c r="A150" s="65">
        <v>11</v>
      </c>
      <c r="B150" s="67" t="s">
        <v>32</v>
      </c>
      <c r="C150" s="68"/>
      <c r="D150" s="69"/>
      <c r="E150" s="73">
        <v>4</v>
      </c>
      <c r="F150" s="73" t="s">
        <v>1</v>
      </c>
      <c r="G150" s="73">
        <f>IF(F150="NO",0,E150)</f>
        <v>4</v>
      </c>
      <c r="H150" s="8" t="s">
        <v>57</v>
      </c>
      <c r="I150" s="3">
        <v>0</v>
      </c>
      <c r="J150" s="74"/>
      <c r="K150" s="131"/>
      <c r="L150" s="99">
        <f>K150*G150</f>
        <v>0</v>
      </c>
    </row>
    <row r="151" spans="1:12" x14ac:dyDescent="0.3">
      <c r="A151" s="65"/>
      <c r="B151" s="70"/>
      <c r="C151" s="71"/>
      <c r="D151" s="72"/>
      <c r="E151" s="73"/>
      <c r="F151" s="73"/>
      <c r="G151" s="73"/>
      <c r="H151" s="8" t="s">
        <v>155</v>
      </c>
      <c r="I151" s="3">
        <v>0.5</v>
      </c>
      <c r="J151" s="74"/>
      <c r="K151" s="131"/>
      <c r="L151" s="100"/>
    </row>
    <row r="152" spans="1:12" x14ac:dyDescent="0.3">
      <c r="A152" s="65"/>
      <c r="B152" s="107"/>
      <c r="C152" s="108"/>
      <c r="D152" s="109"/>
      <c r="E152" s="73"/>
      <c r="F152" s="73"/>
      <c r="G152" s="73"/>
      <c r="H152" s="8" t="s">
        <v>156</v>
      </c>
      <c r="I152" s="3">
        <v>1</v>
      </c>
      <c r="J152" s="74"/>
      <c r="K152" s="131"/>
      <c r="L152" s="232"/>
    </row>
    <row r="153" spans="1:12" ht="30" customHeight="1" x14ac:dyDescent="0.3">
      <c r="A153" s="65">
        <v>12</v>
      </c>
      <c r="B153" s="67" t="s">
        <v>33</v>
      </c>
      <c r="C153" s="68"/>
      <c r="D153" s="69"/>
      <c r="E153" s="73">
        <v>3</v>
      </c>
      <c r="F153" s="145" t="s">
        <v>1</v>
      </c>
      <c r="G153" s="140">
        <f>IF(F153="NO",0,E153)</f>
        <v>3</v>
      </c>
      <c r="H153" s="8" t="s">
        <v>46</v>
      </c>
      <c r="I153" s="3">
        <v>0</v>
      </c>
      <c r="J153" s="74"/>
      <c r="K153" s="131"/>
      <c r="L153" s="92">
        <f>K153*G153</f>
        <v>0</v>
      </c>
    </row>
    <row r="154" spans="1:12" ht="49.8" customHeight="1" x14ac:dyDescent="0.3">
      <c r="A154" s="66"/>
      <c r="B154" s="70"/>
      <c r="C154" s="71"/>
      <c r="D154" s="72"/>
      <c r="E154" s="73"/>
      <c r="F154" s="145"/>
      <c r="G154" s="140"/>
      <c r="H154" s="20" t="s">
        <v>47</v>
      </c>
      <c r="I154" s="11">
        <v>0.5</v>
      </c>
      <c r="J154" s="75"/>
      <c r="K154" s="132"/>
      <c r="L154" s="92"/>
    </row>
    <row r="155" spans="1:12" ht="28.2" thickBot="1" x14ac:dyDescent="0.35">
      <c r="A155" s="65"/>
      <c r="B155" s="154"/>
      <c r="C155" s="155"/>
      <c r="D155" s="156"/>
      <c r="E155" s="93"/>
      <c r="F155" s="96"/>
      <c r="G155" s="146"/>
      <c r="H155" s="20" t="s">
        <v>20</v>
      </c>
      <c r="I155" s="11">
        <v>1</v>
      </c>
      <c r="J155" s="75"/>
      <c r="K155" s="132"/>
      <c r="L155" s="76"/>
    </row>
    <row r="156" spans="1:12" ht="15" hidden="1" thickBot="1" x14ac:dyDescent="0.35">
      <c r="A156" s="19"/>
      <c r="B156" s="44"/>
      <c r="C156" s="44"/>
      <c r="D156" s="44"/>
      <c r="E156" s="41">
        <f>SUM(E18:E155)</f>
        <v>100.00000000000003</v>
      </c>
      <c r="F156" s="40"/>
      <c r="G156" s="47">
        <f>SUM(G18:G155)</f>
        <v>96.015873015873041</v>
      </c>
      <c r="H156" s="20"/>
      <c r="I156" s="45"/>
      <c r="J156" s="42" t="s">
        <v>93</v>
      </c>
      <c r="K156" s="43"/>
      <c r="L156" s="41"/>
    </row>
    <row r="157" spans="1:12" ht="15.75" customHeight="1" thickBot="1" x14ac:dyDescent="0.35">
      <c r="A157" s="233" t="s">
        <v>16</v>
      </c>
      <c r="B157" s="234"/>
      <c r="C157" s="234"/>
      <c r="D157" s="234"/>
      <c r="E157" s="234"/>
      <c r="F157" s="234"/>
      <c r="G157" s="234"/>
      <c r="H157" s="234"/>
      <c r="I157" s="234"/>
      <c r="J157" s="234"/>
      <c r="K157" s="235"/>
      <c r="L157" s="46">
        <f>SUM(L18:L155)</f>
        <v>0</v>
      </c>
    </row>
    <row r="158" spans="1:12" ht="15" customHeight="1" x14ac:dyDescent="0.3">
      <c r="A158" s="220" t="s">
        <v>63</v>
      </c>
      <c r="B158" s="221"/>
      <c r="C158" s="221"/>
      <c r="D158" s="221"/>
      <c r="E158" s="221"/>
      <c r="F158" s="221"/>
      <c r="G158" s="221"/>
      <c r="H158" s="221"/>
      <c r="I158" s="221"/>
      <c r="J158" s="221"/>
      <c r="K158" s="221"/>
      <c r="L158" s="222"/>
    </row>
    <row r="159" spans="1:12" ht="21" customHeight="1" x14ac:dyDescent="0.3">
      <c r="A159" s="66">
        <v>13</v>
      </c>
      <c r="B159" s="223" t="s">
        <v>111</v>
      </c>
      <c r="C159" s="224"/>
      <c r="D159" s="225"/>
      <c r="E159" s="101">
        <v>1</v>
      </c>
      <c r="F159" s="102"/>
      <c r="G159" s="103"/>
      <c r="H159" s="8" t="s">
        <v>121</v>
      </c>
      <c r="I159" s="3">
        <v>0</v>
      </c>
      <c r="J159" s="122"/>
      <c r="K159" s="115"/>
      <c r="L159" s="114" t="str">
        <f>IF(K159&lt;&gt;"",(K159*E159),"")</f>
        <v/>
      </c>
    </row>
    <row r="160" spans="1:12" x14ac:dyDescent="0.3">
      <c r="A160" s="158"/>
      <c r="B160" s="226"/>
      <c r="C160" s="227"/>
      <c r="D160" s="228"/>
      <c r="E160" s="110"/>
      <c r="F160" s="111"/>
      <c r="G160" s="112"/>
      <c r="H160" s="8" t="s">
        <v>122</v>
      </c>
      <c r="I160" s="3">
        <v>0.5</v>
      </c>
      <c r="J160" s="123"/>
      <c r="K160" s="116"/>
      <c r="L160" s="114"/>
    </row>
    <row r="161" spans="1:12" ht="18.600000000000001" customHeight="1" x14ac:dyDescent="0.3">
      <c r="A161" s="159"/>
      <c r="B161" s="229"/>
      <c r="C161" s="230"/>
      <c r="D161" s="231"/>
      <c r="E161" s="104"/>
      <c r="F161" s="105"/>
      <c r="G161" s="106"/>
      <c r="H161" s="8" t="s">
        <v>123</v>
      </c>
      <c r="I161" s="3">
        <v>1</v>
      </c>
      <c r="J161" s="124"/>
      <c r="K161" s="117"/>
      <c r="L161" s="114"/>
    </row>
    <row r="162" spans="1:12" x14ac:dyDescent="0.3">
      <c r="A162" s="65">
        <v>14</v>
      </c>
      <c r="B162" s="67" t="s">
        <v>30</v>
      </c>
      <c r="C162" s="68"/>
      <c r="D162" s="69"/>
      <c r="E162" s="101">
        <v>1</v>
      </c>
      <c r="F162" s="102"/>
      <c r="G162" s="103"/>
      <c r="H162" s="8" t="s">
        <v>48</v>
      </c>
      <c r="I162" s="3">
        <v>0</v>
      </c>
      <c r="J162" s="139"/>
      <c r="K162" s="113"/>
      <c r="L162" s="114" t="str">
        <f>IF(K162&lt;&gt;"",(K162*E162),"")</f>
        <v/>
      </c>
    </row>
    <row r="163" spans="1:12" ht="19.8" customHeight="1" x14ac:dyDescent="0.3">
      <c r="A163" s="65"/>
      <c r="B163" s="70"/>
      <c r="C163" s="71"/>
      <c r="D163" s="72"/>
      <c r="E163" s="110"/>
      <c r="F163" s="111"/>
      <c r="G163" s="112"/>
      <c r="H163" s="8" t="s">
        <v>124</v>
      </c>
      <c r="I163" s="3">
        <v>0.5</v>
      </c>
      <c r="J163" s="139"/>
      <c r="K163" s="113"/>
      <c r="L163" s="114"/>
    </row>
    <row r="164" spans="1:12" ht="27.6" x14ac:dyDescent="0.3">
      <c r="A164" s="65"/>
      <c r="B164" s="107"/>
      <c r="C164" s="108"/>
      <c r="D164" s="109"/>
      <c r="E164" s="104"/>
      <c r="F164" s="105"/>
      <c r="G164" s="106"/>
      <c r="H164" s="8" t="s">
        <v>62</v>
      </c>
      <c r="I164" s="3">
        <v>1</v>
      </c>
      <c r="J164" s="139"/>
      <c r="K164" s="113"/>
      <c r="L164" s="114"/>
    </row>
    <row r="165" spans="1:12" ht="15" customHeight="1" x14ac:dyDescent="0.3">
      <c r="A165" s="65">
        <v>15</v>
      </c>
      <c r="B165" s="67" t="s">
        <v>31</v>
      </c>
      <c r="C165" s="68"/>
      <c r="D165" s="69"/>
      <c r="E165" s="101">
        <v>1</v>
      </c>
      <c r="F165" s="102"/>
      <c r="G165" s="103"/>
      <c r="H165" s="8" t="s">
        <v>2</v>
      </c>
      <c r="I165" s="3">
        <v>0</v>
      </c>
      <c r="J165" s="74"/>
      <c r="K165" s="131"/>
      <c r="L165" s="114" t="str">
        <f>IF(K165&lt;&gt;"",(K165*E165),"")</f>
        <v/>
      </c>
    </row>
    <row r="166" spans="1:12" x14ac:dyDescent="0.3">
      <c r="A166" s="65"/>
      <c r="B166" s="107"/>
      <c r="C166" s="108"/>
      <c r="D166" s="109"/>
      <c r="E166" s="104"/>
      <c r="F166" s="105"/>
      <c r="G166" s="106"/>
      <c r="H166" s="8" t="s">
        <v>3</v>
      </c>
      <c r="I166" s="3">
        <v>1</v>
      </c>
      <c r="J166" s="74"/>
      <c r="K166" s="131"/>
      <c r="L166" s="114"/>
    </row>
    <row r="167" spans="1:12" x14ac:dyDescent="0.3">
      <c r="A167" s="65">
        <v>16</v>
      </c>
      <c r="B167" s="67" t="s">
        <v>127</v>
      </c>
      <c r="C167" s="68"/>
      <c r="D167" s="69"/>
      <c r="E167" s="73">
        <v>1</v>
      </c>
      <c r="F167" s="73"/>
      <c r="G167" s="73"/>
      <c r="H167" s="8" t="s">
        <v>75</v>
      </c>
      <c r="I167" s="3">
        <v>0</v>
      </c>
      <c r="J167" s="74"/>
      <c r="K167" s="131"/>
      <c r="L167" s="99" t="str">
        <f>IF(K167&lt;&gt;"",(K167*E167),"")</f>
        <v/>
      </c>
    </row>
    <row r="168" spans="1:12" ht="25.5" customHeight="1" x14ac:dyDescent="0.3">
      <c r="A168" s="65"/>
      <c r="B168" s="70"/>
      <c r="C168" s="71"/>
      <c r="D168" s="72"/>
      <c r="E168" s="73"/>
      <c r="F168" s="73"/>
      <c r="G168" s="73"/>
      <c r="H168" s="8" t="s">
        <v>77</v>
      </c>
      <c r="I168" s="3">
        <v>0.5</v>
      </c>
      <c r="J168" s="74"/>
      <c r="K168" s="131"/>
      <c r="L168" s="100"/>
    </row>
    <row r="169" spans="1:12" x14ac:dyDescent="0.3">
      <c r="A169" s="66"/>
      <c r="B169" s="70"/>
      <c r="C169" s="71"/>
      <c r="D169" s="72"/>
      <c r="E169" s="73"/>
      <c r="F169" s="73"/>
      <c r="G169" s="73"/>
      <c r="H169" s="36" t="s">
        <v>76</v>
      </c>
      <c r="I169" s="45">
        <v>1</v>
      </c>
      <c r="J169" s="75"/>
      <c r="K169" s="131"/>
      <c r="L169" s="100"/>
    </row>
    <row r="170" spans="1:12" x14ac:dyDescent="0.3">
      <c r="A170" s="147">
        <v>17</v>
      </c>
      <c r="B170" s="141" t="s">
        <v>136</v>
      </c>
      <c r="C170" s="141"/>
      <c r="D170" s="141"/>
      <c r="E170" s="73">
        <v>1</v>
      </c>
      <c r="F170" s="73"/>
      <c r="G170" s="73"/>
      <c r="H170" s="8" t="s">
        <v>135</v>
      </c>
      <c r="I170" s="3">
        <v>0</v>
      </c>
      <c r="J170" s="142"/>
      <c r="K170" s="131"/>
      <c r="L170" s="99" t="str">
        <f>IF(K170&lt;&gt;"",(K170*E170),"")</f>
        <v/>
      </c>
    </row>
    <row r="171" spans="1:12" ht="27.6" x14ac:dyDescent="0.3">
      <c r="A171" s="147"/>
      <c r="B171" s="141"/>
      <c r="C171" s="141"/>
      <c r="D171" s="141"/>
      <c r="E171" s="73"/>
      <c r="F171" s="73"/>
      <c r="G171" s="73"/>
      <c r="H171" s="8" t="s">
        <v>161</v>
      </c>
      <c r="I171" s="3">
        <v>0.5</v>
      </c>
      <c r="J171" s="143"/>
      <c r="K171" s="131"/>
      <c r="L171" s="100"/>
    </row>
    <row r="172" spans="1:12" x14ac:dyDescent="0.3">
      <c r="A172" s="147"/>
      <c r="B172" s="141"/>
      <c r="C172" s="141"/>
      <c r="D172" s="141"/>
      <c r="E172" s="73"/>
      <c r="F172" s="73"/>
      <c r="G172" s="73"/>
      <c r="H172" s="8" t="s">
        <v>160</v>
      </c>
      <c r="I172" s="3">
        <v>1</v>
      </c>
      <c r="J172" s="144"/>
      <c r="K172" s="131"/>
      <c r="L172" s="100"/>
    </row>
    <row r="173" spans="1:12" ht="27.6" x14ac:dyDescent="0.3">
      <c r="A173" s="147">
        <v>18</v>
      </c>
      <c r="B173" s="243" t="s">
        <v>157</v>
      </c>
      <c r="C173" s="243"/>
      <c r="D173" s="243"/>
      <c r="E173" s="73">
        <v>1</v>
      </c>
      <c r="F173" s="73"/>
      <c r="G173" s="73"/>
      <c r="H173" s="8" t="s">
        <v>158</v>
      </c>
      <c r="I173" s="3">
        <v>0</v>
      </c>
      <c r="J173" s="142"/>
      <c r="K173" s="131"/>
      <c r="L173" s="99" t="str">
        <f>IF(K173&lt;&gt;"",(K173*E173),"")</f>
        <v/>
      </c>
    </row>
    <row r="174" spans="1:12" ht="27.6" x14ac:dyDescent="0.3">
      <c r="A174" s="147"/>
      <c r="B174" s="243"/>
      <c r="C174" s="243"/>
      <c r="D174" s="243"/>
      <c r="E174" s="73"/>
      <c r="F174" s="73"/>
      <c r="G174" s="73"/>
      <c r="H174" s="8" t="s">
        <v>159</v>
      </c>
      <c r="I174" s="3">
        <v>1</v>
      </c>
      <c r="J174" s="144"/>
      <c r="K174" s="131"/>
      <c r="L174" s="100"/>
    </row>
    <row r="175" spans="1:12" ht="15" customHeight="1" x14ac:dyDescent="0.3">
      <c r="A175" s="172" t="s">
        <v>25</v>
      </c>
      <c r="B175" s="173"/>
      <c r="C175" s="173"/>
      <c r="D175" s="173"/>
      <c r="E175" s="173"/>
      <c r="F175" s="173"/>
      <c r="G175" s="173"/>
      <c r="H175" s="173"/>
      <c r="I175" s="173"/>
      <c r="J175" s="173"/>
      <c r="K175" s="174"/>
      <c r="L175" s="61">
        <f>SUM(L159:L174)</f>
        <v>0</v>
      </c>
    </row>
    <row r="176" spans="1:12" ht="15" customHeight="1" x14ac:dyDescent="0.3">
      <c r="A176" s="148" t="s">
        <v>34</v>
      </c>
      <c r="B176" s="149"/>
      <c r="C176" s="149"/>
      <c r="D176" s="149"/>
      <c r="E176" s="149"/>
      <c r="F176" s="149"/>
      <c r="G176" s="149"/>
      <c r="H176" s="149"/>
      <c r="I176" s="149"/>
      <c r="J176" s="149"/>
      <c r="K176" s="150"/>
      <c r="L176" s="9">
        <f>(L157*100)/G156</f>
        <v>0</v>
      </c>
    </row>
    <row r="177" spans="1:13" ht="16.5" customHeight="1" thickBot="1" x14ac:dyDescent="0.35">
      <c r="A177" s="126" t="s">
        <v>26</v>
      </c>
      <c r="B177" s="127"/>
      <c r="C177" s="127"/>
      <c r="D177" s="127"/>
      <c r="E177" s="127"/>
      <c r="F177" s="127"/>
      <c r="G177" s="127"/>
      <c r="H177" s="127"/>
      <c r="I177" s="127"/>
      <c r="J177" s="127"/>
      <c r="K177" s="128"/>
      <c r="L177" s="10">
        <f>L175+L176</f>
        <v>0</v>
      </c>
    </row>
    <row r="178" spans="1:13" x14ac:dyDescent="0.3">
      <c r="A178" s="2"/>
      <c r="B178" s="2"/>
      <c r="C178" s="2"/>
      <c r="D178" s="2"/>
      <c r="E178" s="2"/>
      <c r="F178" s="2"/>
      <c r="G178" s="2"/>
      <c r="H178" s="2"/>
      <c r="I178" s="2"/>
      <c r="J178" s="2"/>
      <c r="K178" s="2"/>
      <c r="L178" s="2"/>
      <c r="M178" s="2"/>
    </row>
    <row r="179" spans="1:13" x14ac:dyDescent="0.3">
      <c r="A179" s="2"/>
      <c r="B179" s="2"/>
      <c r="C179" s="2"/>
      <c r="D179" s="2"/>
      <c r="E179" s="2"/>
      <c r="F179" s="2"/>
      <c r="G179" s="2"/>
      <c r="H179" s="2"/>
      <c r="I179" s="2"/>
      <c r="J179" s="26"/>
      <c r="K179" s="2"/>
      <c r="L179" s="2"/>
      <c r="M179" s="2"/>
    </row>
    <row r="180" spans="1:13" x14ac:dyDescent="0.3">
      <c r="A180" s="2"/>
      <c r="B180" s="2"/>
      <c r="C180" s="2"/>
      <c r="D180" s="2"/>
      <c r="E180" s="2"/>
      <c r="F180" s="2"/>
      <c r="G180" s="2"/>
      <c r="H180" s="2"/>
      <c r="I180" s="2"/>
      <c r="J180" s="26"/>
      <c r="K180" s="2"/>
      <c r="L180" s="2"/>
      <c r="M180" s="2"/>
    </row>
    <row r="181" spans="1:13" x14ac:dyDescent="0.3">
      <c r="A181" s="2"/>
      <c r="B181" s="2"/>
      <c r="C181" s="2"/>
      <c r="D181" s="2"/>
      <c r="E181" s="2"/>
      <c r="F181" s="2"/>
      <c r="G181" s="2"/>
      <c r="H181" s="2"/>
      <c r="I181" s="2"/>
      <c r="J181" s="2"/>
      <c r="K181" s="2"/>
      <c r="L181" s="2"/>
      <c r="M181" s="2"/>
    </row>
    <row r="182" spans="1:13" x14ac:dyDescent="0.3">
      <c r="A182" s="1"/>
      <c r="B182" s="1"/>
      <c r="C182" s="1"/>
      <c r="D182" s="1"/>
      <c r="E182" s="1"/>
      <c r="F182" s="1"/>
      <c r="G182" s="1"/>
      <c r="H182" s="1"/>
    </row>
    <row r="183" spans="1:13" x14ac:dyDescent="0.3">
      <c r="A183" s="1"/>
      <c r="B183" s="1"/>
      <c r="C183" s="1"/>
      <c r="D183" s="1"/>
      <c r="E183" s="1"/>
      <c r="F183" s="1"/>
      <c r="G183" s="1"/>
      <c r="H183" s="1"/>
    </row>
    <row r="184" spans="1:13" x14ac:dyDescent="0.3">
      <c r="A184" s="1"/>
      <c r="B184" s="1"/>
      <c r="C184" s="1"/>
      <c r="D184" s="1"/>
      <c r="E184" s="1"/>
      <c r="F184" s="1"/>
      <c r="G184" s="1"/>
      <c r="H184" s="1"/>
    </row>
    <row r="185" spans="1:13" x14ac:dyDescent="0.3">
      <c r="A185" s="1"/>
      <c r="B185" s="1"/>
      <c r="C185" s="1"/>
      <c r="D185" s="1"/>
      <c r="E185" s="1"/>
      <c r="F185" s="1"/>
      <c r="G185" s="1"/>
      <c r="H185" s="1"/>
    </row>
    <row r="186" spans="1:13" x14ac:dyDescent="0.3">
      <c r="A186" s="1"/>
      <c r="B186" s="1"/>
      <c r="C186" s="1"/>
      <c r="D186" s="1"/>
      <c r="E186" s="1"/>
      <c r="F186" s="1"/>
      <c r="G186" s="1"/>
      <c r="H186" s="1"/>
    </row>
  </sheetData>
  <dataConsolidate/>
  <mergeCells count="356">
    <mergeCell ref="E170:G172"/>
    <mergeCell ref="A173:A174"/>
    <mergeCell ref="B173:D174"/>
    <mergeCell ref="E173:G174"/>
    <mergeCell ref="J173:J174"/>
    <mergeCell ref="K173:K174"/>
    <mergeCell ref="L173:L174"/>
    <mergeCell ref="D7:G7"/>
    <mergeCell ref="D8:G8"/>
    <mergeCell ref="F9:G9"/>
    <mergeCell ref="I9:L9"/>
    <mergeCell ref="F76:F79"/>
    <mergeCell ref="D80:D83"/>
    <mergeCell ref="L26:L31"/>
    <mergeCell ref="I8:L8"/>
    <mergeCell ref="I10:L10"/>
    <mergeCell ref="G72:G75"/>
    <mergeCell ref="G76:G79"/>
    <mergeCell ref="E72:E75"/>
    <mergeCell ref="E76:E79"/>
    <mergeCell ref="L32:L35"/>
    <mergeCell ref="K44:K47"/>
    <mergeCell ref="K48:K51"/>
    <mergeCell ref="L22:L25"/>
    <mergeCell ref="L92:L95"/>
    <mergeCell ref="K96:K99"/>
    <mergeCell ref="J80:J83"/>
    <mergeCell ref="K80:K83"/>
    <mergeCell ref="J84:J87"/>
    <mergeCell ref="K84:K87"/>
    <mergeCell ref="J88:J91"/>
    <mergeCell ref="K88:K91"/>
    <mergeCell ref="J96:J99"/>
    <mergeCell ref="C36:C71"/>
    <mergeCell ref="C72:C103"/>
    <mergeCell ref="E100:E103"/>
    <mergeCell ref="F100:F103"/>
    <mergeCell ref="G100:G103"/>
    <mergeCell ref="D72:D75"/>
    <mergeCell ref="D68:D71"/>
    <mergeCell ref="E68:E71"/>
    <mergeCell ref="F68:F71"/>
    <mergeCell ref="G68:G71"/>
    <mergeCell ref="F32:F35"/>
    <mergeCell ref="G32:G35"/>
    <mergeCell ref="F40:F43"/>
    <mergeCell ref="D88:D91"/>
    <mergeCell ref="D92:D95"/>
    <mergeCell ref="E80:E83"/>
    <mergeCell ref="E84:E87"/>
    <mergeCell ref="E88:E91"/>
    <mergeCell ref="E92:E95"/>
    <mergeCell ref="D76:D79"/>
    <mergeCell ref="E52:E55"/>
    <mergeCell ref="E56:E59"/>
    <mergeCell ref="E60:E63"/>
    <mergeCell ref="G60:G63"/>
    <mergeCell ref="F80:F83"/>
    <mergeCell ref="F84:F87"/>
    <mergeCell ref="F88:F91"/>
    <mergeCell ref="G80:G83"/>
    <mergeCell ref="G84:G87"/>
    <mergeCell ref="D84:D87"/>
    <mergeCell ref="F92:F95"/>
    <mergeCell ref="A147:A149"/>
    <mergeCell ref="G133:G137"/>
    <mergeCell ref="G141:G143"/>
    <mergeCell ref="G144:G146"/>
    <mergeCell ref="J128:J130"/>
    <mergeCell ref="L138:L140"/>
    <mergeCell ref="D116:D118"/>
    <mergeCell ref="F138:F140"/>
    <mergeCell ref="L147:L149"/>
    <mergeCell ref="F128:F130"/>
    <mergeCell ref="G128:G130"/>
    <mergeCell ref="A138:A140"/>
    <mergeCell ref="B138:D140"/>
    <mergeCell ref="J138:J140"/>
    <mergeCell ref="K138:K140"/>
    <mergeCell ref="J116:J118"/>
    <mergeCell ref="K116:K118"/>
    <mergeCell ref="A141:A143"/>
    <mergeCell ref="B141:D143"/>
    <mergeCell ref="K128:K130"/>
    <mergeCell ref="K131:K132"/>
    <mergeCell ref="L119:L121"/>
    <mergeCell ref="L128:L130"/>
    <mergeCell ref="L125:L127"/>
    <mergeCell ref="D60:D63"/>
    <mergeCell ref="L144:L146"/>
    <mergeCell ref="L141:L143"/>
    <mergeCell ref="L131:L132"/>
    <mergeCell ref="E141:E143"/>
    <mergeCell ref="E144:E146"/>
    <mergeCell ref="F141:F143"/>
    <mergeCell ref="F144:F146"/>
    <mergeCell ref="D131:D132"/>
    <mergeCell ref="E138:E140"/>
    <mergeCell ref="B133:D137"/>
    <mergeCell ref="C104:C124"/>
    <mergeCell ref="D122:D124"/>
    <mergeCell ref="E122:E124"/>
    <mergeCell ref="F122:F124"/>
    <mergeCell ref="G122:G124"/>
    <mergeCell ref="J119:J121"/>
    <mergeCell ref="J122:J124"/>
    <mergeCell ref="K122:K124"/>
    <mergeCell ref="L122:L124"/>
    <mergeCell ref="L107:L109"/>
    <mergeCell ref="J107:J109"/>
    <mergeCell ref="K107:K109"/>
    <mergeCell ref="D110:D112"/>
    <mergeCell ref="L40:L43"/>
    <mergeCell ref="L48:L51"/>
    <mergeCell ref="L52:L55"/>
    <mergeCell ref="L56:L59"/>
    <mergeCell ref="L60:L63"/>
    <mergeCell ref="L64:L67"/>
    <mergeCell ref="L80:L83"/>
    <mergeCell ref="L84:L87"/>
    <mergeCell ref="L88:L91"/>
    <mergeCell ref="L76:L79"/>
    <mergeCell ref="D100:D103"/>
    <mergeCell ref="L113:L115"/>
    <mergeCell ref="L110:L112"/>
    <mergeCell ref="J150:J152"/>
    <mergeCell ref="J147:J149"/>
    <mergeCell ref="J159:J161"/>
    <mergeCell ref="K159:K161"/>
    <mergeCell ref="J104:J106"/>
    <mergeCell ref="G104:G106"/>
    <mergeCell ref="L153:L155"/>
    <mergeCell ref="L133:L137"/>
    <mergeCell ref="K147:K149"/>
    <mergeCell ref="D113:D115"/>
    <mergeCell ref="G116:G118"/>
    <mergeCell ref="L104:L106"/>
    <mergeCell ref="L116:L118"/>
    <mergeCell ref="G113:G115"/>
    <mergeCell ref="J113:J115"/>
    <mergeCell ref="F113:F115"/>
    <mergeCell ref="F116:F118"/>
    <mergeCell ref="E116:E118"/>
    <mergeCell ref="L100:L103"/>
    <mergeCell ref="J100:J103"/>
    <mergeCell ref="K100:K103"/>
    <mergeCell ref="K165:K166"/>
    <mergeCell ref="A158:L158"/>
    <mergeCell ref="L159:L161"/>
    <mergeCell ref="B159:D161"/>
    <mergeCell ref="E159:G161"/>
    <mergeCell ref="E32:E35"/>
    <mergeCell ref="L36:L39"/>
    <mergeCell ref="E36:E39"/>
    <mergeCell ref="L150:L152"/>
    <mergeCell ref="A162:A164"/>
    <mergeCell ref="D107:D109"/>
    <mergeCell ref="E150:E152"/>
    <mergeCell ref="F150:F152"/>
    <mergeCell ref="G150:G152"/>
    <mergeCell ref="K150:K152"/>
    <mergeCell ref="F133:F137"/>
    <mergeCell ref="J133:J137"/>
    <mergeCell ref="K141:K143"/>
    <mergeCell ref="A157:K157"/>
    <mergeCell ref="E133:E137"/>
    <mergeCell ref="K104:K106"/>
    <mergeCell ref="F147:F149"/>
    <mergeCell ref="G147:G149"/>
    <mergeCell ref="B36:B132"/>
    <mergeCell ref="A15:L15"/>
    <mergeCell ref="A12:L12"/>
    <mergeCell ref="A13:L13"/>
    <mergeCell ref="A14:L14"/>
    <mergeCell ref="A16:A17"/>
    <mergeCell ref="J16:L16"/>
    <mergeCell ref="J72:J75"/>
    <mergeCell ref="J40:J43"/>
    <mergeCell ref="G40:G43"/>
    <mergeCell ref="K40:K43"/>
    <mergeCell ref="L72:L75"/>
    <mergeCell ref="A18:A21"/>
    <mergeCell ref="B18:D21"/>
    <mergeCell ref="E18:E21"/>
    <mergeCell ref="F18:F21"/>
    <mergeCell ref="J18:J21"/>
    <mergeCell ref="K18:K21"/>
    <mergeCell ref="L18:L21"/>
    <mergeCell ref="K32:K35"/>
    <mergeCell ref="A26:A31"/>
    <mergeCell ref="A32:A35"/>
    <mergeCell ref="B32:D35"/>
    <mergeCell ref="A22:A25"/>
    <mergeCell ref="K72:K75"/>
    <mergeCell ref="H16:H17"/>
    <mergeCell ref="G18:G21"/>
    <mergeCell ref="D56:D59"/>
    <mergeCell ref="D64:D67"/>
    <mergeCell ref="E64:E67"/>
    <mergeCell ref="F64:F67"/>
    <mergeCell ref="G64:G67"/>
    <mergeCell ref="J44:J47"/>
    <mergeCell ref="J48:J51"/>
    <mergeCell ref="F52:F55"/>
    <mergeCell ref="F56:F59"/>
    <mergeCell ref="F60:F63"/>
    <mergeCell ref="G52:G55"/>
    <mergeCell ref="G56:G59"/>
    <mergeCell ref="D44:D47"/>
    <mergeCell ref="F44:F47"/>
    <mergeCell ref="D48:D51"/>
    <mergeCell ref="F48:F51"/>
    <mergeCell ref="G44:G47"/>
    <mergeCell ref="E44:E47"/>
    <mergeCell ref="E48:E51"/>
    <mergeCell ref="G48:G51"/>
    <mergeCell ref="D52:D55"/>
    <mergeCell ref="E40:E43"/>
    <mergeCell ref="B3:K3"/>
    <mergeCell ref="F26:F31"/>
    <mergeCell ref="F36:F39"/>
    <mergeCell ref="G16:G17"/>
    <mergeCell ref="G22:G25"/>
    <mergeCell ref="G26:G31"/>
    <mergeCell ref="G36:G39"/>
    <mergeCell ref="J36:J39"/>
    <mergeCell ref="J22:J25"/>
    <mergeCell ref="K22:K25"/>
    <mergeCell ref="J26:J31"/>
    <mergeCell ref="K26:K31"/>
    <mergeCell ref="D36:D39"/>
    <mergeCell ref="B16:D17"/>
    <mergeCell ref="E16:E17"/>
    <mergeCell ref="K36:K39"/>
    <mergeCell ref="B22:D25"/>
    <mergeCell ref="B26:D31"/>
    <mergeCell ref="B7:C7"/>
    <mergeCell ref="B8:C8"/>
    <mergeCell ref="J32:J35"/>
    <mergeCell ref="F16:F17"/>
    <mergeCell ref="I16:I17"/>
    <mergeCell ref="B5:L5"/>
    <mergeCell ref="A4:L4"/>
    <mergeCell ref="E104:E106"/>
    <mergeCell ref="F104:F106"/>
    <mergeCell ref="E107:E109"/>
    <mergeCell ref="F107:F109"/>
    <mergeCell ref="A36:A132"/>
    <mergeCell ref="C131:C132"/>
    <mergeCell ref="D128:D130"/>
    <mergeCell ref="E128:E130"/>
    <mergeCell ref="F131:F132"/>
    <mergeCell ref="G131:G132"/>
    <mergeCell ref="J131:J132"/>
    <mergeCell ref="D125:D127"/>
    <mergeCell ref="F125:F127"/>
    <mergeCell ref="J125:J127"/>
    <mergeCell ref="G125:G127"/>
    <mergeCell ref="D104:D106"/>
    <mergeCell ref="G92:G95"/>
    <mergeCell ref="G110:G112"/>
    <mergeCell ref="F22:F25"/>
    <mergeCell ref="G107:G109"/>
    <mergeCell ref="J110:J112"/>
    <mergeCell ref="K110:K112"/>
    <mergeCell ref="L44:L47"/>
    <mergeCell ref="L170:L172"/>
    <mergeCell ref="A170:A172"/>
    <mergeCell ref="A176:K176"/>
    <mergeCell ref="J76:J79"/>
    <mergeCell ref="B165:D166"/>
    <mergeCell ref="B150:D152"/>
    <mergeCell ref="B153:D155"/>
    <mergeCell ref="E22:E25"/>
    <mergeCell ref="E26:E31"/>
    <mergeCell ref="C125:C130"/>
    <mergeCell ref="E131:E132"/>
    <mergeCell ref="D40:D43"/>
    <mergeCell ref="A150:A152"/>
    <mergeCell ref="A159:A161"/>
    <mergeCell ref="B144:D146"/>
    <mergeCell ref="B147:D149"/>
    <mergeCell ref="A133:A137"/>
    <mergeCell ref="G88:G91"/>
    <mergeCell ref="E147:E149"/>
    <mergeCell ref="D96:D99"/>
    <mergeCell ref="A175:K175"/>
    <mergeCell ref="K113:K115"/>
    <mergeCell ref="A144:A146"/>
    <mergeCell ref="J153:J155"/>
    <mergeCell ref="A177:K177"/>
    <mergeCell ref="J144:J146"/>
    <mergeCell ref="K144:K146"/>
    <mergeCell ref="K153:K155"/>
    <mergeCell ref="A153:A155"/>
    <mergeCell ref="J165:J166"/>
    <mergeCell ref="D119:D121"/>
    <mergeCell ref="E119:E121"/>
    <mergeCell ref="F119:F121"/>
    <mergeCell ref="G119:G121"/>
    <mergeCell ref="K119:K121"/>
    <mergeCell ref="K125:K127"/>
    <mergeCell ref="J162:J164"/>
    <mergeCell ref="J141:J143"/>
    <mergeCell ref="K133:K137"/>
    <mergeCell ref="G138:G140"/>
    <mergeCell ref="E125:E127"/>
    <mergeCell ref="B170:D172"/>
    <mergeCell ref="J170:J172"/>
    <mergeCell ref="K170:K172"/>
    <mergeCell ref="K167:K169"/>
    <mergeCell ref="E153:E155"/>
    <mergeCell ref="F153:F155"/>
    <mergeCell ref="G153:G155"/>
    <mergeCell ref="K52:K55"/>
    <mergeCell ref="K56:K59"/>
    <mergeCell ref="K60:K63"/>
    <mergeCell ref="K64:K67"/>
    <mergeCell ref="G96:G99"/>
    <mergeCell ref="J92:J95"/>
    <mergeCell ref="K92:K95"/>
    <mergeCell ref="E96:E99"/>
    <mergeCell ref="F96:F99"/>
    <mergeCell ref="J52:J55"/>
    <mergeCell ref="J56:J59"/>
    <mergeCell ref="J60:J63"/>
    <mergeCell ref="J64:J67"/>
    <mergeCell ref="H66:H67"/>
    <mergeCell ref="I66:I67"/>
    <mergeCell ref="F72:F75"/>
    <mergeCell ref="K76:K79"/>
    <mergeCell ref="J68:J71"/>
    <mergeCell ref="A167:A169"/>
    <mergeCell ref="B167:D169"/>
    <mergeCell ref="E167:G169"/>
    <mergeCell ref="J167:J169"/>
    <mergeCell ref="L68:L71"/>
    <mergeCell ref="H68:H71"/>
    <mergeCell ref="I68:I71"/>
    <mergeCell ref="H100:H103"/>
    <mergeCell ref="I100:I103"/>
    <mergeCell ref="H122:H124"/>
    <mergeCell ref="I122:I124"/>
    <mergeCell ref="L96:L99"/>
    <mergeCell ref="E113:E115"/>
    <mergeCell ref="E110:E112"/>
    <mergeCell ref="F110:F112"/>
    <mergeCell ref="L167:L169"/>
    <mergeCell ref="A165:A166"/>
    <mergeCell ref="E165:G166"/>
    <mergeCell ref="B162:D164"/>
    <mergeCell ref="E162:G164"/>
    <mergeCell ref="K162:K164"/>
    <mergeCell ref="L162:L164"/>
    <mergeCell ref="K68:K71"/>
    <mergeCell ref="L165:L166"/>
  </mergeCells>
  <dataValidations count="27">
    <dataValidation type="list" allowBlank="1" showInputMessage="1" showErrorMessage="1" sqref="F22:F23 F122 F18 F36:F44 F48 F52 F56 F60 F72:F81 F84:F85 F88:F89 F104 F107:F110 F113 F116 F64 F96:F97 F125 F119 F68 F92:F93 F128:F138 F100:F101 F141:F156 F26:F32" xr:uid="{00000000-0002-0000-0000-000000000000}">
      <formula1>$A$1:$A$2</formula1>
    </dataValidation>
    <dataValidation type="list" allowBlank="1" showInputMessage="1" showErrorMessage="1" sqref="K18:K21" xr:uid="{00000000-0002-0000-0000-000001000000}">
      <formula1>$I$18:$I$21</formula1>
    </dataValidation>
    <dataValidation type="list" allowBlank="1" showInputMessage="1" showErrorMessage="1" sqref="K22:K25" xr:uid="{00000000-0002-0000-0000-000002000000}">
      <formula1>$I$22:$I$25</formula1>
    </dataValidation>
    <dataValidation type="list" allowBlank="1" showInputMessage="1" showErrorMessage="1" sqref="K26:K31" xr:uid="{00000000-0002-0000-0000-000003000000}">
      <formula1>$I$26:$I$31</formula1>
    </dataValidation>
    <dataValidation type="list" allowBlank="1" showInputMessage="1" showErrorMessage="1" sqref="K36:K39" xr:uid="{00000000-0002-0000-0000-000004000000}">
      <formula1>$I$36:$I$39</formula1>
    </dataValidation>
    <dataValidation type="list" allowBlank="1" showInputMessage="1" showErrorMessage="1" sqref="K40:K63" xr:uid="{00000000-0002-0000-0000-000005000000}">
      <formula1>$I$40:$I$43</formula1>
    </dataValidation>
    <dataValidation type="list" allowBlank="1" showInputMessage="1" showErrorMessage="1" sqref="K72 K74:K75" xr:uid="{00000000-0002-0000-0000-000006000000}">
      <formula1>$I$72:$I$75</formula1>
    </dataValidation>
    <dataValidation type="list" allowBlank="1" showInputMessage="1" showErrorMessage="1" sqref="K125:K127" xr:uid="{00000000-0002-0000-0000-000007000000}">
      <formula1>$I$125:$I$127</formula1>
    </dataValidation>
    <dataValidation type="list" allowBlank="1" showInputMessage="1" showErrorMessage="1" sqref="K128:K130 K138:K140" xr:uid="{00000000-0002-0000-0000-000008000000}">
      <formula1>$I$128:$I$130</formula1>
    </dataValidation>
    <dataValidation type="list" allowBlank="1" showInputMessage="1" showErrorMessage="1" sqref="K131:K132" xr:uid="{00000000-0002-0000-0000-000009000000}">
      <formula1>$I$131:$I$132</formula1>
    </dataValidation>
    <dataValidation type="list" allowBlank="1" showInputMessage="1" showErrorMessage="1" sqref="K159:K161" xr:uid="{00000000-0002-0000-0000-00000A000000}">
      <formula1>$I$159:$I$161</formula1>
    </dataValidation>
    <dataValidation type="list" allowBlank="1" showInputMessage="1" showErrorMessage="1" sqref="K144:K146" xr:uid="{00000000-0002-0000-0000-00000B000000}">
      <formula1>$I$144:$I$146</formula1>
    </dataValidation>
    <dataValidation type="list" allowBlank="1" showInputMessage="1" showErrorMessage="1" sqref="K147:K149" xr:uid="{00000000-0002-0000-0000-00000C000000}">
      <formula1>$I$147:$I$149</formula1>
    </dataValidation>
    <dataValidation type="list" allowBlank="1" showInputMessage="1" showErrorMessage="1" sqref="K150:K152" xr:uid="{00000000-0002-0000-0000-00000D000000}">
      <formula1>$I$150:$I$152</formula1>
    </dataValidation>
    <dataValidation type="list" allowBlank="1" showInputMessage="1" showErrorMessage="1" sqref="K153:K155" xr:uid="{00000000-0002-0000-0000-00000E000000}">
      <formula1>$I$153:$I$155</formula1>
    </dataValidation>
    <dataValidation type="list" allowBlank="1" showInputMessage="1" showErrorMessage="1" sqref="K162:K164" xr:uid="{00000000-0002-0000-0000-00000F000000}">
      <formula1>$I$162:$I$164</formula1>
    </dataValidation>
    <dataValidation type="list" allowBlank="1" showInputMessage="1" showErrorMessage="1" sqref="K165:K166" xr:uid="{00000000-0002-0000-0000-000010000000}">
      <formula1>$I$165:$I$166</formula1>
    </dataValidation>
    <dataValidation type="list" allowBlank="1" showInputMessage="1" showErrorMessage="1" sqref="K133:K137" xr:uid="{00000000-0002-0000-0000-000012000000}">
      <formula1>$I$133:$I$137</formula1>
    </dataValidation>
    <dataValidation type="list" allowBlank="1" showInputMessage="1" showErrorMessage="1" sqref="K73 K76:K99" xr:uid="{00000000-0002-0000-0000-000013000000}">
      <formula1>$I$76:$I$79</formula1>
    </dataValidation>
    <dataValidation type="list" allowBlank="1" showInputMessage="1" showErrorMessage="1" sqref="K141:K143" xr:uid="{00000000-0002-0000-0000-000015000000}">
      <formula1>$I$141:$I$143</formula1>
    </dataValidation>
    <dataValidation type="list" allowBlank="1" showInputMessage="1" showErrorMessage="1" sqref="K32:K35" xr:uid="{00000000-0002-0000-0000-000017000000}">
      <formula1>$I$32:$I$35</formula1>
    </dataValidation>
    <dataValidation type="list" allowBlank="1" showInputMessage="1" showErrorMessage="1" sqref="K104:K121" xr:uid="{00000000-0002-0000-0000-000014000000}">
      <formula1>$I$104:$I$106</formula1>
    </dataValidation>
    <dataValidation type="list" allowBlank="1" showInputMessage="1" showErrorMessage="1" sqref="K167:K172" xr:uid="{00000000-0002-0000-0000-000011000000}">
      <formula1>$I$167:$I$169</formula1>
    </dataValidation>
    <dataValidation type="list" allowBlank="1" showInputMessage="1" showErrorMessage="1" sqref="K173:K174" xr:uid="{DC096C16-9892-47C3-8974-A8D43BCFE282}">
      <formula1>$I$170:$I$172</formula1>
    </dataValidation>
    <dataValidation type="list" allowBlank="1" showInputMessage="1" showErrorMessage="1" sqref="K68:K71 K100:K103" xr:uid="{F53DDE86-6C97-43A6-87E9-3BA5DE9367C0}">
      <formula1>$I$68</formula1>
    </dataValidation>
    <dataValidation type="list" allowBlank="1" showInputMessage="1" showErrorMessage="1" sqref="K122:K124" xr:uid="{B45A0CED-F42A-4D57-A518-6C2C64299ACA}">
      <formula1>"1"</formula1>
    </dataValidation>
    <dataValidation type="list" allowBlank="1" showInputMessage="1" showErrorMessage="1" sqref="K64:K67" xr:uid="{F6211480-CCB9-40CA-B308-385AB3674C12}">
      <formula1>$I$64:$I$67</formula1>
    </dataValidation>
  </dataValidations>
  <pageMargins left="0.31496062992125984" right="0.19685039370078741" top="0.35433070866141736" bottom="0.31496062992125984" header="0.23622047244094491" footer="0.23622047244094491"/>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91" r:id="rId4" name="Check Box 67">
              <controlPr defaultSize="0" autoFill="0" autoLine="0" autoPict="0">
                <anchor moveWithCells="1">
                  <from>
                    <xdr:col>0</xdr:col>
                    <xdr:colOff>45720</xdr:colOff>
                    <xdr:row>9</xdr:row>
                    <xdr:rowOff>38100</xdr:rowOff>
                  </from>
                  <to>
                    <xdr:col>1</xdr:col>
                    <xdr:colOff>1226820</xdr:colOff>
                    <xdr:row>10</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E23"/>
  <sheetViews>
    <sheetView topLeftCell="A34" workbookViewId="0">
      <selection activeCell="B21" sqref="B21"/>
    </sheetView>
  </sheetViews>
  <sheetFormatPr baseColWidth="10" defaultRowHeight="14.4" x14ac:dyDescent="0.3"/>
  <cols>
    <col min="2" max="2" width="44.33203125" bestFit="1" customWidth="1"/>
    <col min="3" max="3" width="16.6640625" bestFit="1" customWidth="1"/>
  </cols>
  <sheetData>
    <row r="1" spans="1:5" x14ac:dyDescent="0.3">
      <c r="A1" s="21"/>
      <c r="B1" s="21" t="s">
        <v>0</v>
      </c>
      <c r="C1" s="21" t="s">
        <v>4</v>
      </c>
    </row>
    <row r="2" spans="1:5" ht="30" customHeight="1" x14ac:dyDescent="0.3">
      <c r="A2" s="29">
        <v>1</v>
      </c>
      <c r="B2" s="28" t="s">
        <v>65</v>
      </c>
      <c r="C2" s="31">
        <f>Hoja1!E18</f>
        <v>2</v>
      </c>
    </row>
    <row r="3" spans="1:5" ht="30" customHeight="1" x14ac:dyDescent="0.3">
      <c r="A3" s="29">
        <v>2</v>
      </c>
      <c r="B3" s="22" t="s">
        <v>36</v>
      </c>
      <c r="C3" s="31">
        <f>Hoja1!E22</f>
        <v>8</v>
      </c>
    </row>
    <row r="4" spans="1:5" x14ac:dyDescent="0.3">
      <c r="A4" s="29">
        <v>3</v>
      </c>
      <c r="B4" s="22" t="s">
        <v>49</v>
      </c>
      <c r="C4" s="31">
        <f>Hoja1!E26</f>
        <v>13</v>
      </c>
      <c r="D4" s="57"/>
    </row>
    <row r="5" spans="1:5" x14ac:dyDescent="0.3">
      <c r="A5" s="29">
        <v>4</v>
      </c>
      <c r="B5" s="22" t="s">
        <v>102</v>
      </c>
      <c r="C5" s="31">
        <v>4</v>
      </c>
      <c r="D5" s="58"/>
    </row>
    <row r="6" spans="1:5" ht="15.75" customHeight="1" x14ac:dyDescent="0.3">
      <c r="A6" s="29">
        <v>5</v>
      </c>
      <c r="B6" s="22" t="s">
        <v>28</v>
      </c>
      <c r="C6" s="31">
        <f>Hoja1!E32</f>
        <v>4.5</v>
      </c>
      <c r="D6" s="58"/>
    </row>
    <row r="7" spans="1:5" x14ac:dyDescent="0.3">
      <c r="A7" s="248">
        <v>6</v>
      </c>
      <c r="B7" s="22" t="s">
        <v>50</v>
      </c>
      <c r="C7" s="31">
        <v>11.5</v>
      </c>
      <c r="D7" s="57"/>
    </row>
    <row r="8" spans="1:5" ht="30" customHeight="1" x14ac:dyDescent="0.3">
      <c r="A8" s="249"/>
      <c r="B8" s="22" t="s">
        <v>51</v>
      </c>
      <c r="C8" s="31">
        <v>11</v>
      </c>
      <c r="E8" s="35"/>
    </row>
    <row r="9" spans="1:5" ht="21" customHeight="1" x14ac:dyDescent="0.3">
      <c r="A9" s="249"/>
      <c r="B9" s="22" t="s">
        <v>52</v>
      </c>
      <c r="C9" s="31">
        <v>10</v>
      </c>
    </row>
    <row r="10" spans="1:5" ht="21.75" customHeight="1" x14ac:dyDescent="0.3">
      <c r="A10" s="249"/>
      <c r="B10" s="22" t="s">
        <v>108</v>
      </c>
      <c r="C10" s="31">
        <v>2</v>
      </c>
      <c r="E10" s="35"/>
    </row>
    <row r="11" spans="1:5" ht="34.5" customHeight="1" x14ac:dyDescent="0.3">
      <c r="A11" s="249"/>
      <c r="B11" s="22" t="s">
        <v>109</v>
      </c>
      <c r="C11" s="31">
        <v>2</v>
      </c>
      <c r="E11" s="35"/>
    </row>
    <row r="12" spans="1:5" ht="28.8" x14ac:dyDescent="0.3">
      <c r="A12" s="250"/>
      <c r="B12" s="22" t="s">
        <v>53</v>
      </c>
      <c r="C12" s="32">
        <v>2</v>
      </c>
      <c r="E12" s="35"/>
    </row>
    <row r="13" spans="1:5" x14ac:dyDescent="0.3">
      <c r="A13" s="29">
        <v>7</v>
      </c>
      <c r="B13" s="22" t="s">
        <v>35</v>
      </c>
      <c r="C13" s="32">
        <v>10</v>
      </c>
      <c r="E13" s="35"/>
    </row>
    <row r="14" spans="1:5" x14ac:dyDescent="0.3">
      <c r="A14" s="29">
        <v>8</v>
      </c>
      <c r="B14" s="22" t="s">
        <v>112</v>
      </c>
      <c r="C14" s="32">
        <v>4</v>
      </c>
      <c r="E14" s="35"/>
    </row>
    <row r="15" spans="1:5" ht="28.8" x14ac:dyDescent="0.3">
      <c r="A15" s="29">
        <v>9</v>
      </c>
      <c r="B15" s="28" t="s">
        <v>69</v>
      </c>
      <c r="C15" s="32">
        <v>5</v>
      </c>
    </row>
    <row r="16" spans="1:5" x14ac:dyDescent="0.3">
      <c r="A16" s="29">
        <v>10</v>
      </c>
      <c r="B16" s="28" t="s">
        <v>120</v>
      </c>
      <c r="C16" s="32">
        <v>4</v>
      </c>
    </row>
    <row r="17" spans="1:4" ht="28.8" x14ac:dyDescent="0.3">
      <c r="A17" s="29">
        <v>11</v>
      </c>
      <c r="B17" s="28" t="s">
        <v>29</v>
      </c>
      <c r="C17" s="32">
        <v>3.5</v>
      </c>
    </row>
    <row r="18" spans="1:4" x14ac:dyDescent="0.3">
      <c r="A18" s="29">
        <v>12</v>
      </c>
      <c r="B18" s="28" t="s">
        <v>32</v>
      </c>
      <c r="C18" s="32">
        <v>3</v>
      </c>
    </row>
    <row r="19" spans="1:4" x14ac:dyDescent="0.3">
      <c r="A19" s="29">
        <v>13</v>
      </c>
      <c r="B19" s="28" t="s">
        <v>33</v>
      </c>
      <c r="C19" s="32">
        <v>2.5</v>
      </c>
    </row>
    <row r="20" spans="1:4" ht="43.2" x14ac:dyDescent="0.3">
      <c r="A20" s="29">
        <v>14</v>
      </c>
      <c r="B20" s="28" t="s">
        <v>70</v>
      </c>
      <c r="C20" s="32">
        <v>1.25</v>
      </c>
      <c r="D20" s="33" t="s">
        <v>71</v>
      </c>
    </row>
    <row r="21" spans="1:4" x14ac:dyDescent="0.3">
      <c r="A21" s="29">
        <v>15</v>
      </c>
      <c r="B21" s="22" t="s">
        <v>30</v>
      </c>
      <c r="C21" s="32">
        <v>1.25</v>
      </c>
      <c r="D21" s="33" t="s">
        <v>71</v>
      </c>
    </row>
    <row r="22" spans="1:4" x14ac:dyDescent="0.3">
      <c r="A22" s="29">
        <v>16</v>
      </c>
      <c r="B22" s="30" t="s">
        <v>31</v>
      </c>
      <c r="C22" s="59">
        <v>1.25</v>
      </c>
      <c r="D22" s="33" t="s">
        <v>71</v>
      </c>
    </row>
    <row r="23" spans="1:4" ht="57.6" x14ac:dyDescent="0.3">
      <c r="A23" s="29">
        <v>17</v>
      </c>
      <c r="B23" s="60" t="s">
        <v>127</v>
      </c>
      <c r="C23" s="59">
        <v>1.25</v>
      </c>
      <c r="D23" s="33" t="s">
        <v>71</v>
      </c>
    </row>
  </sheetData>
  <sheetProtection sheet="1" objects="1" scenarios="1"/>
  <mergeCells count="1">
    <mergeCell ref="A7:A12"/>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7</vt:i4>
      </vt:variant>
    </vt:vector>
  </HeadingPairs>
  <TitlesOfParts>
    <vt:vector size="9" baseType="lpstr">
      <vt:lpstr>Hoja1</vt:lpstr>
      <vt:lpstr>Hoja3</vt:lpstr>
      <vt:lpstr>Hoja1!_ftnref1</vt:lpstr>
      <vt:lpstr>Hoja1!_ftnref10</vt:lpstr>
      <vt:lpstr>Hoja1!_ftnref2</vt:lpstr>
      <vt:lpstr>Hoja1!_ftnref6</vt:lpstr>
      <vt:lpstr>Hoja1!_ftnref8</vt:lpstr>
      <vt:lpstr>Hoja1!_ftnref9</vt:lpstr>
      <vt:lpstr>Hoja1!Títulos_a_imprimir</vt:lpstr>
    </vt:vector>
  </TitlesOfParts>
  <Company>personal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mchinchilla</dc:creator>
  <cp:lastModifiedBy>Daniel Viquez Romero</cp:lastModifiedBy>
  <cp:lastPrinted>2019-09-10T16:53:39Z</cp:lastPrinted>
  <dcterms:created xsi:type="dcterms:W3CDTF">2012-11-28T20:56:14Z</dcterms:created>
  <dcterms:modified xsi:type="dcterms:W3CDTF">2021-10-06T19:16:59Z</dcterms:modified>
</cp:coreProperties>
</file>