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F:\Actividades complementarias\DIGECA\GE-DIGECA\"/>
    </mc:Choice>
  </mc:AlternateContent>
  <bookViews>
    <workbookView xWindow="-120" yWindow="-120" windowWidth="29040" windowHeight="15840" tabRatio="537" activeTab="4"/>
  </bookViews>
  <sheets>
    <sheet name="Instrucciones y autoría" sheetId="10" r:id="rId1"/>
    <sheet name="Inventario y cálculo" sheetId="1" r:id="rId2"/>
    <sheet name="Graficos y Analisis" sheetId="13" r:id="rId3"/>
    <sheet name="Otras variables" sheetId="4" r:id="rId4"/>
    <sheet name="Catálogo de equipos" sheetId="12" r:id="rId5"/>
  </sheets>
  <calcPr calcId="181029"/>
  <pivotCaches>
    <pivotCache cacheId="3" r:id="rId6"/>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0" i="1" l="1"/>
  <c r="Q30" i="1" s="1"/>
  <c r="L31" i="1"/>
  <c r="Q31" i="1" s="1"/>
  <c r="L32" i="1"/>
  <c r="Q32" i="1" s="1"/>
  <c r="L33" i="1"/>
  <c r="Q33" i="1" s="1"/>
  <c r="L34" i="1"/>
  <c r="Q34" i="1" s="1"/>
  <c r="L35" i="1"/>
  <c r="Q35" i="1" s="1"/>
  <c r="L36" i="1"/>
  <c r="L37" i="1"/>
  <c r="L38" i="1"/>
  <c r="Q38" i="1" s="1"/>
  <c r="L39" i="1"/>
  <c r="Q39" i="1" s="1"/>
  <c r="L40" i="1"/>
  <c r="Q40" i="1" s="1"/>
  <c r="L41" i="1"/>
  <c r="Q41" i="1" s="1"/>
  <c r="L42" i="1"/>
  <c r="Q42" i="1" s="1"/>
  <c r="L43" i="1"/>
  <c r="Q43" i="1" s="1"/>
  <c r="Q36" i="1"/>
  <c r="Q37" i="1"/>
  <c r="D44" i="1"/>
  <c r="L25" i="1" l="1"/>
  <c r="Q25" i="1"/>
  <c r="L4" i="1"/>
  <c r="Q4" i="1" s="1"/>
  <c r="L26" i="1" l="1"/>
  <c r="Q26" i="1" s="1"/>
  <c r="L27" i="1"/>
  <c r="Q27" i="1" s="1"/>
  <c r="L28" i="1"/>
  <c r="Q28" i="1" s="1"/>
  <c r="L29" i="1"/>
  <c r="Q29" i="1" s="1"/>
  <c r="L5" i="1" l="1"/>
  <c r="Q5" i="1" s="1"/>
  <c r="L6" i="1"/>
  <c r="Q6" i="1" s="1"/>
  <c r="L7" i="1"/>
  <c r="Q7" i="1" s="1"/>
  <c r="L8" i="1"/>
  <c r="Q8" i="1" s="1"/>
  <c r="L9" i="1"/>
  <c r="Q9" i="1" s="1"/>
  <c r="L10" i="1"/>
  <c r="Q10" i="1" s="1"/>
  <c r="L11" i="1"/>
  <c r="Q11" i="1" s="1"/>
  <c r="L12" i="1"/>
  <c r="Q12" i="1" s="1"/>
  <c r="L13" i="1"/>
  <c r="Q13" i="1" s="1"/>
  <c r="L14" i="1"/>
  <c r="Q14" i="1" s="1"/>
  <c r="L15" i="1"/>
  <c r="Q15" i="1" s="1"/>
  <c r="L16" i="1"/>
  <c r="Q16" i="1" s="1"/>
  <c r="L17" i="1"/>
  <c r="Q17" i="1" s="1"/>
  <c r="L18" i="1"/>
  <c r="Q18" i="1" s="1"/>
  <c r="L19" i="1"/>
  <c r="Q19" i="1" s="1"/>
  <c r="L20" i="1"/>
  <c r="Q20" i="1" s="1"/>
  <c r="L21" i="1"/>
  <c r="Q21" i="1" s="1"/>
  <c r="L22" i="1"/>
  <c r="Q22" i="1" s="1"/>
  <c r="L23" i="1"/>
  <c r="Q23" i="1" s="1"/>
  <c r="L24" i="1"/>
  <c r="Q24" i="1" s="1"/>
  <c r="Q44" i="1" l="1"/>
  <c r="R35" i="1" l="1"/>
  <c r="R41" i="1"/>
  <c r="R30" i="1"/>
  <c r="R43" i="1"/>
  <c r="R42" i="1"/>
  <c r="R40" i="1"/>
  <c r="R36" i="1"/>
  <c r="R34" i="1"/>
  <c r="R39" i="1"/>
  <c r="R33" i="1"/>
  <c r="R37" i="1"/>
  <c r="R31" i="1"/>
  <c r="R38" i="1"/>
  <c r="R32" i="1"/>
  <c r="R6" i="1"/>
  <c r="R26" i="1"/>
  <c r="R8" i="1"/>
  <c r="R27" i="1"/>
  <c r="R21" i="1"/>
  <c r="R17" i="1"/>
  <c r="R10" i="1"/>
  <c r="R18" i="1"/>
  <c r="R11" i="1"/>
  <c r="R15" i="1"/>
  <c r="R9" i="1"/>
  <c r="R13" i="1"/>
  <c r="R29" i="1"/>
  <c r="R12" i="1"/>
  <c r="R20" i="1"/>
  <c r="R28" i="1"/>
  <c r="R25" i="1"/>
  <c r="R23" i="1"/>
  <c r="R19" i="1"/>
  <c r="R4" i="1"/>
  <c r="R7" i="1"/>
  <c r="R22" i="1"/>
  <c r="R24" i="1"/>
  <c r="R14" i="1"/>
  <c r="R16" i="1"/>
  <c r="R5" i="1"/>
</calcChain>
</file>

<file path=xl/comments1.xml><?xml version="1.0" encoding="utf-8"?>
<comments xmlns="http://schemas.openxmlformats.org/spreadsheetml/2006/main">
  <authors>
    <author>Karla María Astorga Castro</author>
    <author>Portatil</author>
    <author>Daniel Víquez Romero</author>
    <author>ISA</author>
  </authors>
  <commentList>
    <comment ref="L2" authorId="0" shapeId="0">
      <text>
        <r>
          <rPr>
            <b/>
            <sz val="9"/>
            <color indexed="81"/>
            <rFont val="Tahoma"/>
            <family val="2"/>
          </rPr>
          <t>Solo sino</t>
        </r>
        <r>
          <rPr>
            <sz val="9"/>
            <color indexed="81"/>
            <rFont val="Tahoma"/>
            <family val="2"/>
          </rPr>
          <t xml:space="preserve"> se indica el dato de Potencia de la placa, entonces se procede al cálculo con la Tensión y la Corriente.</t>
        </r>
      </text>
    </comment>
    <comment ref="A3" authorId="0" shapeId="0">
      <text>
        <r>
          <rPr>
            <b/>
            <sz val="9"/>
            <color indexed="81"/>
            <rFont val="Tahoma"/>
            <family val="2"/>
          </rPr>
          <t>Karla María Astorga Castro:</t>
        </r>
        <r>
          <rPr>
            <sz val="9"/>
            <color indexed="81"/>
            <rFont val="Tahoma"/>
            <family val="2"/>
          </rPr>
          <t xml:space="preserve">
si se requiere agregar más:
clic derecho sobre </t>
        </r>
        <r>
          <rPr>
            <b/>
            <i/>
            <sz val="9"/>
            <color indexed="81"/>
            <rFont val="Tahoma"/>
            <family val="2"/>
          </rPr>
          <t>Otros</t>
        </r>
        <r>
          <rPr>
            <sz val="9"/>
            <color indexed="81"/>
            <rFont val="Tahoma"/>
            <family val="2"/>
          </rPr>
          <t>&gt; Insertar&gt; desplazar celdas habia abajo</t>
        </r>
      </text>
    </comment>
    <comment ref="E3" authorId="1" shapeId="0">
      <text>
        <r>
          <rPr>
            <b/>
            <sz val="9"/>
            <color indexed="81"/>
            <rFont val="Tahoma"/>
            <family val="2"/>
          </rPr>
          <t>Portatil:</t>
        </r>
        <r>
          <rPr>
            <sz val="9"/>
            <color indexed="81"/>
            <rFont val="Tahoma"/>
            <family val="2"/>
          </rPr>
          <t xml:space="preserve">
Indicar todas las condiciones y características de los equipos.</t>
        </r>
      </text>
    </comment>
    <comment ref="G3" authorId="2" shapeId="0">
      <text>
        <r>
          <rPr>
            <b/>
            <sz val="9"/>
            <color indexed="81"/>
            <rFont val="Tahoma"/>
            <charset val="1"/>
          </rPr>
          <t>Daniel Víquez Romero:</t>
        </r>
        <r>
          <rPr>
            <sz val="9"/>
            <color indexed="81"/>
            <rFont val="Tahoma"/>
            <charset val="1"/>
          </rPr>
          <t xml:space="preserve">
Indicar piso, oficina o departamento para su facil ubicacion</t>
        </r>
      </text>
    </comment>
    <comment ref="K3" authorId="0" shapeId="0">
      <text>
        <r>
          <rPr>
            <sz val="9"/>
            <color indexed="81"/>
            <rFont val="Tahoma"/>
            <family val="2"/>
          </rPr>
          <t>Se coloca el dato directo si se indica en la placa del equipo o en ficha de compra.</t>
        </r>
      </text>
    </comment>
    <comment ref="Q3" authorId="3" shapeId="0">
      <text>
        <r>
          <rPr>
            <sz val="9"/>
            <color indexed="81"/>
            <rFont val="Tahoma"/>
            <family val="2"/>
          </rPr>
          <t>=(Cantidad equipo x Potencia x Horas x Días) / 1000
Se divide entre mil para pasarlo a kW
Si se borrara la formula, es esta:
(SI(H5&gt;1;H5*C5;I5*C5))*(L5*M5)/1000
porque se considera en razón de la potencia de la placa o la potencia calculada</t>
        </r>
      </text>
    </comment>
    <comment ref="A7" authorId="0" shapeId="0">
      <text>
        <r>
          <rPr>
            <b/>
            <sz val="9"/>
            <color indexed="81"/>
            <rFont val="Tahoma"/>
            <family val="2"/>
          </rPr>
          <t>Para las Refrigeradoras en buenas condiciones, consisderar que trabajan 8 horas por día</t>
        </r>
      </text>
    </comment>
    <comment ref="A8" authorId="1" shapeId="0">
      <text>
        <r>
          <rPr>
            <sz val="9"/>
            <color indexed="81"/>
            <rFont val="Tahoma"/>
            <family val="2"/>
          </rPr>
          <t>Considerar solo tiempo de uso por impresión, no el "stand by"</t>
        </r>
      </text>
    </comment>
    <comment ref="A9" authorId="2" shapeId="0">
      <text>
        <r>
          <rPr>
            <b/>
            <sz val="9"/>
            <color indexed="81"/>
            <rFont val="Tahoma"/>
            <charset val="1"/>
          </rPr>
          <t>Daniel Víquez Romero:</t>
        </r>
        <r>
          <rPr>
            <sz val="9"/>
            <color indexed="81"/>
            <rFont val="Tahoma"/>
            <charset val="1"/>
          </rPr>
          <t xml:space="preserve">
Equipos como ventiladores, Relojes marcadores, TV, Radios Etc</t>
        </r>
      </text>
    </comment>
  </commentList>
</comments>
</file>

<file path=xl/sharedStrings.xml><?xml version="1.0" encoding="utf-8"?>
<sst xmlns="http://schemas.openxmlformats.org/spreadsheetml/2006/main" count="97" uniqueCount="72">
  <si>
    <t>Cantidad de equipos</t>
  </si>
  <si>
    <t>Estado</t>
  </si>
  <si>
    <t>Otros</t>
  </si>
  <si>
    <t>Hora de uso por día</t>
  </si>
  <si>
    <t>Energía mensual (kWh)</t>
  </si>
  <si>
    <t xml:space="preserve">Porcentajes de uso del total </t>
  </si>
  <si>
    <t>Descripción</t>
  </si>
  <si>
    <t>Días de uso por mes</t>
  </si>
  <si>
    <t>Ubicación</t>
  </si>
  <si>
    <t># placa activo</t>
  </si>
  <si>
    <t>Tiempo de uso</t>
  </si>
  <si>
    <t>Tensión (Voltio = V)</t>
  </si>
  <si>
    <t>Corriente (Amperio = I)</t>
  </si>
  <si>
    <t>Equipo</t>
  </si>
  <si>
    <t>LISTA DE EQUIPOS</t>
  </si>
  <si>
    <t>Potencia 
calculada (V*I)</t>
  </si>
  <si>
    <t xml:space="preserve">(Watts) </t>
  </si>
  <si>
    <t>Potencia (Watts) de placa</t>
  </si>
  <si>
    <t>Capacidad de enfriamiento (BtU/h)</t>
  </si>
  <si>
    <t>Tipo Ventana</t>
  </si>
  <si>
    <t>Tipo Paquete</t>
  </si>
  <si>
    <t>Tipo Split o Dividido</t>
  </si>
  <si>
    <t xml:space="preserve"> ≤ 24.000</t>
  </si>
  <si>
    <t>N.A.</t>
  </si>
  <si>
    <t>&gt; 24.000 a ≤ 36.000</t>
  </si>
  <si>
    <t>&gt; 36.000 a 60.000</t>
  </si>
  <si>
    <t>Fuente: Directriz 11 (Dirección de Energía, junio 2016)</t>
  </si>
  <si>
    <t>Calculo de la eficiencia=</t>
  </si>
  <si>
    <t>Individualmente, se puede analizar la eficiencia de cada A/C comparándola con los rangos o indicadores establecidos en la norma INTE 28-01-13-2015</t>
  </si>
  <si>
    <r>
      <t xml:space="preserve">Capacidad de enfriamiento (BTU/h) </t>
    </r>
    <r>
      <rPr>
        <b/>
        <sz val="12"/>
        <rFont val="Calibri"/>
        <family val="2"/>
      </rPr>
      <t>÷</t>
    </r>
    <r>
      <rPr>
        <b/>
        <i/>
        <sz val="12"/>
        <rFont val="Arial"/>
        <family val="2"/>
      </rPr>
      <t xml:space="preserve"> Energía de entrada  (W)</t>
    </r>
  </si>
  <si>
    <t>Rangos de Eficiencia Energética (REE o EER)</t>
  </si>
  <si>
    <t>Autoría:</t>
  </si>
  <si>
    <t xml:space="preserve">Formato original: </t>
  </si>
  <si>
    <t xml:space="preserve">Versión final: </t>
  </si>
  <si>
    <t>Plantilla general para Inventario Consumos Eléctricos</t>
  </si>
  <si>
    <t>Se sugiere que se tenga un manejo intermedio - avanzado de excel, para comprender y manipular las fórmulas en caso de requerir realizar algún ajuste.</t>
  </si>
  <si>
    <r>
      <t>Si se realiza algún ajuste en la plantilla o se toma para algún informe,</t>
    </r>
    <r>
      <rPr>
        <b/>
        <sz val="12"/>
        <color indexed="8"/>
        <rFont val="Calibri"/>
        <family val="2"/>
      </rPr>
      <t xml:space="preserve"> se solicita </t>
    </r>
    <r>
      <rPr>
        <sz val="12"/>
        <color indexed="8"/>
        <rFont val="Calibri"/>
        <family val="2"/>
      </rPr>
      <t>indicar las referencias anteriores a los cambios, en respeto a derechos de autor.</t>
    </r>
  </si>
  <si>
    <t xml:space="preserve">2015. Olman Bermúdez. Docente INA, Curso a funcionarios INA sobre Cargas Eléctricas. </t>
  </si>
  <si>
    <t>Equipo de cómputo</t>
  </si>
  <si>
    <r>
      <t xml:space="preserve">BTU </t>
    </r>
    <r>
      <rPr>
        <b/>
        <sz val="10"/>
        <color theme="1"/>
        <rFont val="Arial"/>
        <family val="2"/>
      </rPr>
      <t>(unidades de enfriamiento)</t>
    </r>
  </si>
  <si>
    <t>Equipos de cocina</t>
  </si>
  <si>
    <t>Iluminación</t>
  </si>
  <si>
    <t>Impresión y fotocopiado</t>
  </si>
  <si>
    <t>Aires Acondicionados</t>
  </si>
  <si>
    <t>2019. 
Karla Astorga Castro, Gestora Ambiental - docente, INA 
Daniel Víquez Romero, Dirección de Gestión de Calidad Ambiental MINAE
Esteban Barrantes Vásquez, Dirección de Energía, MINAE
Roy García Gutiérrez, Área Eficiencia Energética, CNFL</t>
  </si>
  <si>
    <t xml:space="preserve">Es accesible a todas las personas u organizaciones que lo requieran. </t>
  </si>
  <si>
    <r>
      <t xml:space="preserve">La herramienta, incluye un cálculo final del porcentaje de uso de un equipo que puede servir como análisi para un </t>
    </r>
    <r>
      <rPr>
        <b/>
        <sz val="12"/>
        <color theme="1"/>
        <rFont val="Calibri"/>
        <family val="2"/>
        <scheme val="minor"/>
      </rPr>
      <t xml:space="preserve">diagnóstico de consumo eléctrico, </t>
    </r>
    <r>
      <rPr>
        <sz val="12"/>
        <color theme="1"/>
        <rFont val="Calibri"/>
        <family val="2"/>
        <scheme val="minor"/>
      </rPr>
      <t>el cual puede concluir en la hoja "</t>
    </r>
    <r>
      <rPr>
        <b/>
        <sz val="12"/>
        <color theme="1"/>
        <rFont val="Calibri"/>
        <family val="2"/>
        <scheme val="minor"/>
      </rPr>
      <t xml:space="preserve">Gráficos y Análisis". </t>
    </r>
    <r>
      <rPr>
        <sz val="12"/>
        <color theme="1"/>
        <rFont val="Calibri"/>
        <family val="2"/>
        <scheme val="minor"/>
      </rPr>
      <t>Esta conclusión puede ser llevada a generar acciones específicas dentro del instrumento de gestión ambiental atinente (plan o programa).</t>
    </r>
  </si>
  <si>
    <t xml:space="preserve">Se sugiere que este levantamiento se actualice cada año para verificar cambios, como: infraestructura, tecnología, equipos u otros que vayan a afectar la demanda eléctrica </t>
  </si>
  <si>
    <t xml:space="preserve">Para casos especiales, donde se maneje maquinaria grande o con mucha fluctuación en su uso, tipo industrial, se sugiere completar una herramienta a parte de esta. </t>
  </si>
  <si>
    <r>
      <t xml:space="preserve">Esta herramienta, tiene el objetivo de concretar la recolección de los datos sobre el consumo de energía eléctrica, mediante un levantamiento de los equipos y hábitos reales de la organización. </t>
    </r>
    <r>
      <rPr>
        <b/>
        <sz val="12"/>
        <color theme="1"/>
        <rFont val="Calibri"/>
        <family val="2"/>
        <scheme val="minor"/>
      </rPr>
      <t>El alcance de este levantamiento, será por edificio.</t>
    </r>
  </si>
  <si>
    <t>FLUORESCENTE T8</t>
  </si>
  <si>
    <t>POTENCIA (W)</t>
  </si>
  <si>
    <t>% FACTOR BALASTRO</t>
  </si>
  <si>
    <t>POTENCIA TOTAL</t>
  </si>
  <si>
    <t>FLUORESCENTE T12</t>
  </si>
  <si>
    <t>FLUORESCENTE T5</t>
  </si>
  <si>
    <t>FLUORESCENTES COMPACTOS</t>
  </si>
  <si>
    <t xml:space="preserve">Fuente: Universal Lighting Technologies, Inc.  Disponible en: https://unvlt.com/pdf/literature/flyers/Ballast%20Selector%20Guide_Spanish.pdf </t>
  </si>
  <si>
    <t>Considerar el porcentaje de consumo de balastros, da un acercamiento mayor al consumo eléctrico. 
En las tablas siguientes se expone una potencia total según la lámpara que se tenga en la unidad o departamento.</t>
  </si>
  <si>
    <t xml:space="preserve">Análisis de gráficos: principales conclusiones o explicaciones del comportamiento. </t>
  </si>
  <si>
    <t>Acciones de mejora (se enlazan al Programa de Gestión Ambiental existente):</t>
  </si>
  <si>
    <t>ILUMINACIÓN</t>
  </si>
  <si>
    <t>AIRES ACONDICIONADOS</t>
  </si>
  <si>
    <t>Los Aires Acondicionados "inverter", no son un tipo, sino es una tecnología que se incluye para controlar el motor del compresor. La Tecnología "Inverter" es un sistema de eficiencia.</t>
  </si>
  <si>
    <t>Aire Acondicionados /Chillers</t>
  </si>
  <si>
    <t>En uso</t>
  </si>
  <si>
    <t>Desuso</t>
  </si>
  <si>
    <t>Total general</t>
  </si>
  <si>
    <t xml:space="preserve">Suma de Porcentajes de uso del total </t>
  </si>
  <si>
    <t xml:space="preserve"> </t>
  </si>
  <si>
    <t>Análisis y Gráficos de Consumo Eléctrico</t>
  </si>
  <si>
    <t>Sólo para Aires Acondicionados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</si>
</sst>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8" x14ac:knownFonts="1">
    <font>
      <sz val="11"/>
      <color theme="1"/>
      <name val="Calibri"/>
      <family val="2"/>
      <scheme val="minor"/>
    </font>
    <font>
      <sz val="10"/>
      <name val="Arial"/>
      <family val="2"/>
    </font>
    <font>
      <sz val="10"/>
      <name val="Arial"/>
      <family val="2"/>
    </font>
    <font>
      <sz val="11"/>
      <color theme="1"/>
      <name val="Calibri"/>
      <family val="2"/>
      <scheme val="minor"/>
    </font>
    <font>
      <b/>
      <sz val="9"/>
      <color indexed="81"/>
      <name val="Tahoma"/>
      <family val="2"/>
    </font>
    <font>
      <sz val="9"/>
      <color indexed="81"/>
      <name val="Tahoma"/>
      <family val="2"/>
    </font>
    <font>
      <b/>
      <sz val="11"/>
      <color theme="1"/>
      <name val="Calibri"/>
      <family val="2"/>
      <scheme val="minor"/>
    </font>
    <font>
      <sz val="11"/>
      <color theme="1"/>
      <name val="Arial"/>
      <family val="2"/>
    </font>
    <font>
      <b/>
      <i/>
      <sz val="9"/>
      <color indexed="81"/>
      <name val="Tahoma"/>
      <family val="2"/>
    </font>
    <font>
      <sz val="12"/>
      <name val="Arial"/>
      <family val="2"/>
    </font>
    <font>
      <b/>
      <sz val="12"/>
      <name val="Arial"/>
      <family val="2"/>
    </font>
    <font>
      <b/>
      <i/>
      <sz val="12"/>
      <name val="Arial"/>
      <family val="2"/>
    </font>
    <font>
      <b/>
      <sz val="12"/>
      <name val="Calibri"/>
      <family val="2"/>
    </font>
    <font>
      <sz val="12"/>
      <color theme="1"/>
      <name val="Calibri"/>
      <family val="2"/>
      <scheme val="minor"/>
    </font>
    <font>
      <b/>
      <sz val="12"/>
      <color theme="1"/>
      <name val="Calibri"/>
      <family val="2"/>
      <scheme val="minor"/>
    </font>
    <font>
      <b/>
      <sz val="12"/>
      <color indexed="8"/>
      <name val="Calibri"/>
      <family val="2"/>
    </font>
    <font>
      <sz val="12"/>
      <color indexed="8"/>
      <name val="Calibri"/>
      <family val="2"/>
    </font>
    <font>
      <sz val="11"/>
      <color rgb="FFFF0000"/>
      <name val="Calibri"/>
      <family val="2"/>
      <scheme val="minor"/>
    </font>
    <font>
      <b/>
      <sz val="12"/>
      <color theme="1"/>
      <name val="Arial"/>
      <family val="2"/>
    </font>
    <font>
      <b/>
      <sz val="10"/>
      <color theme="1"/>
      <name val="Arial"/>
      <family val="2"/>
    </font>
    <font>
      <strike/>
      <sz val="11"/>
      <color rgb="FFFF0000"/>
      <name val="Calibri"/>
      <family val="2"/>
      <scheme val="minor"/>
    </font>
    <font>
      <b/>
      <sz val="11"/>
      <name val="Calibri"/>
      <family val="2"/>
      <scheme val="minor"/>
    </font>
    <font>
      <b/>
      <sz val="16"/>
      <name val="Arial"/>
      <family val="2"/>
    </font>
    <font>
      <i/>
      <sz val="10"/>
      <name val="Arial"/>
      <family val="2"/>
    </font>
    <font>
      <b/>
      <sz val="14"/>
      <color theme="1"/>
      <name val="Calibri"/>
      <family val="2"/>
      <scheme val="minor"/>
    </font>
    <font>
      <sz val="9"/>
      <color indexed="81"/>
      <name val="Tahoma"/>
      <charset val="1"/>
    </font>
    <font>
      <b/>
      <sz val="9"/>
      <color indexed="81"/>
      <name val="Tahoma"/>
      <charset val="1"/>
    </font>
    <font>
      <b/>
      <sz val="20"/>
      <color theme="1"/>
      <name val="Calibri"/>
      <family val="2"/>
      <scheme val="minor"/>
    </font>
  </fonts>
  <fills count="6">
    <fill>
      <patternFill patternType="none"/>
    </fill>
    <fill>
      <patternFill patternType="gray125"/>
    </fill>
    <fill>
      <patternFill patternType="solid">
        <fgColor theme="3"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3"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s>
  <cellStyleXfs count="6">
    <xf numFmtId="0" fontId="0" fillId="0" borderId="0"/>
    <xf numFmtId="0" fontId="1" fillId="0" borderId="0"/>
    <xf numFmtId="9" fontId="2" fillId="0" borderId="0" applyFont="0" applyFill="0" applyBorder="0" applyAlignment="0" applyProtection="0"/>
    <xf numFmtId="9" fontId="3" fillId="0" borderId="0" applyFont="0" applyFill="0" applyBorder="0" applyAlignment="0" applyProtection="0"/>
    <xf numFmtId="0" fontId="7" fillId="0" borderId="0"/>
    <xf numFmtId="0" fontId="3" fillId="0" borderId="0"/>
  </cellStyleXfs>
  <cellXfs count="75">
    <xf numFmtId="0" fontId="0" fillId="0" borderId="0" xfId="0"/>
    <xf numFmtId="2" fontId="0" fillId="0" borderId="1" xfId="0" applyNumberFormat="1" applyBorder="1" applyAlignment="1">
      <alignment horizontal="center" vertical="center" wrapText="1"/>
    </xf>
    <xf numFmtId="0" fontId="0" fillId="0" borderId="0" xfId="0" applyAlignment="1">
      <alignmen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6" fillId="0" borderId="6" xfId="0" applyFont="1" applyBorder="1" applyAlignment="1">
      <alignment vertical="center" wrapText="1"/>
    </xf>
    <xf numFmtId="0" fontId="6" fillId="0" borderId="3" xfId="0" applyFont="1" applyBorder="1" applyAlignment="1">
      <alignment vertical="center" wrapText="1"/>
    </xf>
    <xf numFmtId="0" fontId="0" fillId="0" borderId="1" xfId="0" applyBorder="1" applyAlignment="1">
      <alignment horizontal="left" vertical="center" wrapText="1"/>
    </xf>
    <xf numFmtId="0" fontId="6" fillId="0" borderId="0" xfId="0" applyFont="1" applyFill="1" applyBorder="1" applyAlignment="1">
      <alignment horizontal="center" vertical="center" wrapText="1"/>
    </xf>
    <xf numFmtId="0" fontId="6" fillId="0" borderId="0" xfId="0" applyFont="1" applyBorder="1" applyAlignment="1">
      <alignment vertical="center" wrapText="1"/>
    </xf>
    <xf numFmtId="0" fontId="6" fillId="0" borderId="5" xfId="0" applyFont="1" applyBorder="1" applyAlignment="1">
      <alignment vertical="center" wrapText="1"/>
    </xf>
    <xf numFmtId="0" fontId="9" fillId="0" borderId="0" xfId="1" applyFont="1" applyAlignment="1">
      <alignment vertical="center" wrapText="1"/>
    </xf>
    <xf numFmtId="3" fontId="9" fillId="0" borderId="0" xfId="1" applyNumberFormat="1" applyFont="1" applyAlignment="1">
      <alignment vertical="center" wrapText="1"/>
    </xf>
    <xf numFmtId="0" fontId="10" fillId="0" borderId="0" xfId="1" applyFont="1" applyAlignment="1">
      <alignment vertical="center" wrapText="1"/>
    </xf>
    <xf numFmtId="0" fontId="11" fillId="0" borderId="0" xfId="1" applyFont="1" applyAlignment="1">
      <alignment vertical="center" wrapText="1"/>
    </xf>
    <xf numFmtId="0" fontId="9" fillId="0" borderId="0" xfId="1" applyNumberFormat="1" applyFont="1" applyAlignment="1">
      <alignment horizontal="center" vertical="center" wrapText="1"/>
    </xf>
    <xf numFmtId="0" fontId="14" fillId="0" borderId="10" xfId="0" applyFont="1" applyBorder="1" applyAlignment="1" applyProtection="1">
      <alignment horizontal="left" vertical="center" wrapText="1"/>
    </xf>
    <xf numFmtId="0" fontId="17" fillId="0" borderId="0" xfId="0" applyFont="1" applyAlignment="1">
      <alignment vertical="center" wrapText="1"/>
    </xf>
    <xf numFmtId="0" fontId="9" fillId="0" borderId="0" xfId="1" applyFont="1" applyAlignment="1">
      <alignment horizontal="center" vertical="center" wrapText="1"/>
    </xf>
    <xf numFmtId="0" fontId="20" fillId="0" borderId="0" xfId="0" applyFont="1" applyAlignment="1">
      <alignment vertical="center" wrapText="1"/>
    </xf>
    <xf numFmtId="0" fontId="0" fillId="0" borderId="0" xfId="0" applyAlignment="1">
      <alignment wrapText="1"/>
    </xf>
    <xf numFmtId="0" fontId="21" fillId="0" borderId="6" xfId="0" applyFont="1" applyBorder="1" applyAlignment="1">
      <alignment vertical="center" wrapText="1"/>
    </xf>
    <xf numFmtId="0" fontId="6" fillId="0" borderId="2" xfId="0" applyFont="1" applyFill="1" applyBorder="1" applyAlignment="1">
      <alignment horizontal="center" vertical="center" wrapText="1"/>
    </xf>
    <xf numFmtId="0" fontId="6" fillId="0" borderId="0" xfId="0" applyFont="1" applyAlignment="1">
      <alignment horizontal="center" vertical="center" wrapText="1"/>
    </xf>
    <xf numFmtId="0" fontId="9" fillId="4" borderId="0" xfId="1" applyFont="1" applyFill="1" applyAlignment="1">
      <alignment vertical="center" wrapText="1"/>
    </xf>
    <xf numFmtId="3" fontId="9" fillId="0" borderId="0" xfId="1" applyNumberFormat="1" applyFont="1" applyAlignment="1">
      <alignment horizontal="center" vertical="center" wrapText="1"/>
    </xf>
    <xf numFmtId="0" fontId="0" fillId="4" borderId="0" xfId="0" applyFill="1" applyAlignment="1">
      <alignment vertical="center" wrapText="1"/>
    </xf>
    <xf numFmtId="0" fontId="18" fillId="5" borderId="2" xfId="1" applyFont="1" applyFill="1" applyBorder="1" applyAlignment="1">
      <alignment horizontal="center" vertical="center" wrapText="1"/>
    </xf>
    <xf numFmtId="9" fontId="0" fillId="0" borderId="15" xfId="3" applyFont="1" applyBorder="1" applyAlignment="1">
      <alignment vertical="center" wrapText="1"/>
    </xf>
    <xf numFmtId="0" fontId="18" fillId="5" borderId="6" xfId="1" applyFont="1" applyFill="1" applyBorder="1" applyAlignment="1">
      <alignment horizontal="center" vertical="center" wrapText="1"/>
    </xf>
    <xf numFmtId="0" fontId="18" fillId="5" borderId="17" xfId="1"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left" vertical="center" wrapText="1"/>
    </xf>
    <xf numFmtId="0" fontId="0" fillId="0" borderId="2" xfId="0" applyBorder="1" applyAlignment="1">
      <alignment vertical="center" wrapText="1"/>
    </xf>
    <xf numFmtId="0" fontId="6" fillId="0" borderId="0" xfId="0" applyFont="1" applyAlignment="1">
      <alignment vertical="center" wrapText="1"/>
    </xf>
    <xf numFmtId="0" fontId="18" fillId="5" borderId="5" xfId="1" applyFont="1" applyFill="1" applyBorder="1" applyAlignment="1">
      <alignment vertical="center" wrapText="1"/>
    </xf>
    <xf numFmtId="0" fontId="18" fillId="5" borderId="6" xfId="1" applyFont="1" applyFill="1" applyBorder="1" applyAlignment="1">
      <alignment vertical="center" wrapText="1"/>
    </xf>
    <xf numFmtId="0" fontId="18" fillId="2" borderId="3" xfId="1" applyFont="1" applyFill="1" applyBorder="1" applyAlignment="1">
      <alignment horizontal="center" vertical="center" wrapText="1"/>
    </xf>
    <xf numFmtId="0" fontId="18" fillId="2" borderId="3" xfId="1" applyFont="1" applyFill="1" applyBorder="1" applyAlignment="1">
      <alignment vertical="center" wrapText="1"/>
    </xf>
    <xf numFmtId="0" fontId="18" fillId="2" borderId="6" xfId="1" applyFont="1" applyFill="1" applyBorder="1" applyAlignment="1">
      <alignment horizontal="center" vertical="center" wrapText="1"/>
    </xf>
    <xf numFmtId="164" fontId="18" fillId="2" borderId="6" xfId="1" applyNumberFormat="1" applyFont="1" applyFill="1"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left" vertical="center" wrapText="1"/>
    </xf>
    <xf numFmtId="0" fontId="0" fillId="0" borderId="6" xfId="0" applyBorder="1" applyAlignment="1">
      <alignment vertical="center" wrapText="1"/>
    </xf>
    <xf numFmtId="0" fontId="0" fillId="0" borderId="17" xfId="0" applyNumberFormat="1" applyFont="1" applyBorder="1" applyAlignment="1">
      <alignment vertical="center" wrapText="1"/>
    </xf>
    <xf numFmtId="0" fontId="0" fillId="0" borderId="0" xfId="0" pivotButton="1"/>
    <xf numFmtId="0" fontId="0" fillId="0" borderId="0" xfId="0" applyAlignment="1">
      <alignment horizontal="left"/>
    </xf>
    <xf numFmtId="10" fontId="0" fillId="0" borderId="0" xfId="0" applyNumberFormat="1"/>
    <xf numFmtId="9" fontId="0" fillId="0" borderId="15" xfId="3" applyNumberFormat="1" applyFont="1" applyBorder="1" applyAlignment="1">
      <alignment vertical="center" wrapText="1"/>
    </xf>
    <xf numFmtId="9" fontId="0" fillId="0" borderId="4" xfId="3" applyNumberFormat="1" applyFont="1" applyBorder="1" applyAlignment="1">
      <alignment vertical="center" wrapText="1"/>
    </xf>
    <xf numFmtId="0" fontId="14" fillId="2" borderId="10"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2" borderId="11" xfId="0" applyFont="1" applyFill="1" applyBorder="1" applyAlignment="1" applyProtection="1">
      <alignment horizontal="center" vertical="center" wrapText="1"/>
    </xf>
    <xf numFmtId="0" fontId="13" fillId="0" borderId="0" xfId="0" applyFont="1" applyBorder="1" applyAlignment="1" applyProtection="1">
      <alignment horizontal="left" vertical="center" wrapText="1"/>
    </xf>
    <xf numFmtId="0" fontId="13" fillId="0" borderId="11" xfId="0" applyFont="1" applyBorder="1" applyAlignment="1" applyProtection="1">
      <alignment horizontal="left" vertical="center" wrapText="1"/>
    </xf>
    <xf numFmtId="0" fontId="13" fillId="0" borderId="12" xfId="0" applyFont="1" applyBorder="1" applyAlignment="1" applyProtection="1">
      <alignment horizontal="left" vertical="center" wrapText="1"/>
    </xf>
    <xf numFmtId="0" fontId="13" fillId="0" borderId="13" xfId="0" applyFont="1" applyBorder="1" applyAlignment="1" applyProtection="1">
      <alignment horizontal="left" vertical="center" wrapText="1"/>
    </xf>
    <xf numFmtId="0" fontId="13" fillId="0" borderId="14" xfId="0" applyFont="1" applyBorder="1" applyAlignment="1" applyProtection="1">
      <alignment horizontal="left" vertical="center" wrapText="1"/>
    </xf>
    <xf numFmtId="0" fontId="13" fillId="0" borderId="10" xfId="0" applyFont="1" applyBorder="1" applyAlignment="1" applyProtection="1">
      <alignment horizontal="left" vertical="center" wrapText="1"/>
    </xf>
    <xf numFmtId="0" fontId="27" fillId="2" borderId="7"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8" fillId="5" borderId="15" xfId="1" applyFont="1" applyFill="1" applyBorder="1" applyAlignment="1">
      <alignment horizontal="center" vertical="center" wrapText="1"/>
    </xf>
    <xf numFmtId="0" fontId="18" fillId="5" borderId="16" xfId="1" applyFont="1" applyFill="1" applyBorder="1" applyAlignment="1">
      <alignment horizontal="center" vertical="center" wrapText="1"/>
    </xf>
    <xf numFmtId="0" fontId="18" fillId="5" borderId="18" xfId="1" applyFont="1" applyFill="1" applyBorder="1" applyAlignment="1">
      <alignment horizontal="center" vertical="center" wrapText="1"/>
    </xf>
    <xf numFmtId="0" fontId="27" fillId="0" borderId="0" xfId="0" applyFont="1" applyAlignment="1">
      <alignment horizontal="center"/>
    </xf>
    <xf numFmtId="0" fontId="22" fillId="3" borderId="0" xfId="1" applyFont="1" applyFill="1" applyAlignment="1">
      <alignment horizontal="center" vertical="center" wrapText="1"/>
    </xf>
    <xf numFmtId="0" fontId="9" fillId="0" borderId="0" xfId="1" applyFont="1" applyAlignment="1">
      <alignment horizontal="center" vertical="center" wrapText="1"/>
    </xf>
    <xf numFmtId="0" fontId="10" fillId="0" borderId="0" xfId="1" applyFont="1" applyAlignment="1">
      <alignment horizontal="center" vertical="center" wrapText="1"/>
    </xf>
    <xf numFmtId="0" fontId="9" fillId="0" borderId="0" xfId="1" applyFont="1" applyFill="1" applyAlignment="1">
      <alignment horizontal="left" vertical="center" wrapText="1"/>
    </xf>
    <xf numFmtId="0" fontId="23" fillId="0" borderId="0" xfId="1" applyFont="1" applyAlignment="1">
      <alignment horizontal="center" vertical="center" wrapText="1"/>
    </xf>
    <xf numFmtId="0" fontId="11" fillId="0" borderId="0" xfId="1" applyFont="1" applyAlignment="1">
      <alignment horizontal="center" vertical="center" wrapText="1"/>
    </xf>
    <xf numFmtId="0" fontId="9" fillId="0" borderId="0" xfId="1" applyFont="1" applyAlignment="1">
      <alignment horizontal="left" vertical="center" wrapText="1"/>
    </xf>
    <xf numFmtId="0" fontId="6" fillId="0" borderId="0" xfId="0" applyFont="1" applyAlignment="1">
      <alignment horizontal="left" vertical="center" wrapText="1"/>
    </xf>
    <xf numFmtId="0" fontId="24" fillId="0" borderId="0" xfId="0" applyFont="1" applyAlignment="1">
      <alignment horizontal="center" vertical="center" wrapText="1"/>
    </xf>
  </cellXfs>
  <cellStyles count="6">
    <cellStyle name="Normal" xfId="0" builtinId="0"/>
    <cellStyle name="Normal 2" xfId="1"/>
    <cellStyle name="Normal 3" xfId="4"/>
    <cellStyle name="Normal 4" xfId="5"/>
    <cellStyle name="Porcentaje" xfId="3" builtinId="5"/>
    <cellStyle name="Porcentaje 2" xfId="2"/>
  </cellStyles>
  <dxfs count="35">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Calibri"/>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center" textRotation="0" wrapText="1" indent="0" justifyLastLine="0" shrinkToFit="0" readingOrder="0"/>
      <border diagonalUp="0" diagonalDown="0" outline="0">
        <left style="thin">
          <color indexed="64"/>
        </left>
        <right style="thin">
          <color indexed="64"/>
        </right>
        <top/>
        <bottom/>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ttom style="thin">
          <color indexed="64"/>
        </bottom>
      </border>
    </dxf>
    <dxf>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[Herramienta_Analisis e Inventario Electrico_equipo de trabajo CNFL DE DIGECA INA v2.xlsx]Graficos y Analisis!TablaDinámica1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Consumo Electrico por Tipo de Equipo</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ivotFmts>
      <c:pivotFmt>
        <c:idx val="0"/>
        <c:spPr>
          <a:solidFill>
            <a:schemeClr val="accent1"/>
          </a:solidFill>
          <a:ln w="19050">
            <a:solidFill>
              <a:schemeClr val="lt1"/>
            </a:solid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s>
    <c:plotArea>
      <c:layout/>
      <c:pieChart>
        <c:varyColors val="1"/>
        <c:ser>
          <c:idx val="0"/>
          <c:order val="0"/>
          <c:tx>
            <c:strRef>
              <c:f>'Graficos y Analisis'!$B$2</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72-4C50-8489-CCF3DB73FE1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72-4C50-8489-CCF3DB73FE1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72-4C50-8489-CCF3DB73FE1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72-4C50-8489-CCF3DB73FE1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72-4C50-8489-CCF3DB73FE1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72-4C50-8489-CCF3DB73FE1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'Graficos y Analisis'!$A$3:$A$9</c:f>
              <c:strCache>
                <c:ptCount val="6"/>
                <c:pt idx="0">
                  <c:v>Aire Acondicionados /Chillers</c:v>
                </c:pt>
                <c:pt idx="1">
                  <c:v>Equipo de cómputo</c:v>
                </c:pt>
                <c:pt idx="2">
                  <c:v>Equipos de cocina</c:v>
                </c:pt>
                <c:pt idx="3">
                  <c:v>Iluminación</c:v>
                </c:pt>
                <c:pt idx="4">
                  <c:v>Impresión y fotocopiado</c:v>
                </c:pt>
                <c:pt idx="5">
                  <c:v>Otros</c:v>
                </c:pt>
              </c:strCache>
            </c:strRef>
          </c:cat>
          <c:val>
            <c:numRef>
              <c:f>'Graficos y Analisis'!$B$3:$B$9</c:f>
              <c:numCache>
                <c:formatCode>0.00%</c:formatCode>
                <c:ptCount val="6"/>
                <c:pt idx="0">
                  <c:v>0.61349693251533743</c:v>
                </c:pt>
                <c:pt idx="1">
                  <c:v>6.1349693251533749E-2</c:v>
                </c:pt>
                <c:pt idx="2">
                  <c:v>6.1349693251533749E-2</c:v>
                </c:pt>
                <c:pt idx="3">
                  <c:v>0.245398773006135</c:v>
                </c:pt>
                <c:pt idx="4">
                  <c:v>1.2269938650306749E-2</c:v>
                </c:pt>
                <c:pt idx="5">
                  <c:v>6.1349693251533744E-3</c:v>
                </c:pt>
              </c:numCache>
            </c:numRef>
          </c:val>
          <c:extLst>
            <c:ext xmlns:c16="http://schemas.microsoft.com/office/drawing/2014/chart" uri="{C3380CC4-5D6E-409C-BE32-E72D297353CC}">
              <c16:uniqueId val="{00000000-8B9A-4450-8303-64588151C2EB}"/>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xdr:col>
      <xdr:colOff>166687</xdr:colOff>
      <xdr:row>1</xdr:row>
      <xdr:rowOff>23811</xdr:rowOff>
    </xdr:from>
    <xdr:to>
      <xdr:col>4</xdr:col>
      <xdr:colOff>4067175</xdr:colOff>
      <xdr:row>37</xdr:row>
      <xdr:rowOff>57150</xdr:rowOff>
    </xdr:to>
    <xdr:graphicFrame macro="">
      <xdr:nvGraphicFramePr>
        <xdr:cNvPr id="2" name="Gráfico 1">
          <a:extLst>
            <a:ext uri="{FF2B5EF4-FFF2-40B4-BE49-F238E27FC236}">
              <a16:creationId xmlns:a16="http://schemas.microsoft.com/office/drawing/2014/main" id="{F79E7232-5622-4E1D-8C48-35CD753C62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18</xdr:row>
      <xdr:rowOff>28575</xdr:rowOff>
    </xdr:from>
    <xdr:to>
      <xdr:col>5</xdr:col>
      <xdr:colOff>406521</xdr:colOff>
      <xdr:row>31</xdr:row>
      <xdr:rowOff>76199</xdr:rowOff>
    </xdr:to>
    <xdr:grpSp>
      <xdr:nvGrpSpPr>
        <xdr:cNvPr id="9" name="Grupo 8">
          <a:extLst>
            <a:ext uri="{FF2B5EF4-FFF2-40B4-BE49-F238E27FC236}">
              <a16:creationId xmlns:a16="http://schemas.microsoft.com/office/drawing/2014/main" id="{00000000-0008-0000-0400-000009000000}"/>
            </a:ext>
          </a:extLst>
        </xdr:cNvPr>
        <xdr:cNvGrpSpPr/>
      </xdr:nvGrpSpPr>
      <xdr:grpSpPr>
        <a:xfrm>
          <a:off x="47625" y="3505200"/>
          <a:ext cx="4721346" cy="2524124"/>
          <a:chOff x="47625" y="3505200"/>
          <a:chExt cx="4721346" cy="2524124"/>
        </a:xfrm>
      </xdr:grpSpPr>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524249"/>
            <a:ext cx="4651650" cy="25050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657350" y="3505200"/>
            <a:ext cx="3111621"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R" sz="1000"/>
              <a:t>Fuente: Ing. Roy Alfaro, docente Gestión Ambiental, INA</a:t>
            </a:r>
          </a:p>
        </xdr:txBody>
      </xdr:sp>
    </xdr:grpSp>
    <xdr:clientData/>
  </xdr:twoCellAnchor>
  <xdr:twoCellAnchor>
    <xdr:from>
      <xdr:col>0</xdr:col>
      <xdr:colOff>0</xdr:colOff>
      <xdr:row>2</xdr:row>
      <xdr:rowOff>9525</xdr:rowOff>
    </xdr:from>
    <xdr:to>
      <xdr:col>5</xdr:col>
      <xdr:colOff>298459</xdr:colOff>
      <xdr:row>17</xdr:row>
      <xdr:rowOff>169310</xdr:rowOff>
    </xdr:to>
    <xdr:grpSp>
      <xdr:nvGrpSpPr>
        <xdr:cNvPr id="11" name="Grupo 10">
          <a:extLst>
            <a:ext uri="{FF2B5EF4-FFF2-40B4-BE49-F238E27FC236}">
              <a16:creationId xmlns:a16="http://schemas.microsoft.com/office/drawing/2014/main" id="{00000000-0008-0000-0400-00000B000000}"/>
            </a:ext>
          </a:extLst>
        </xdr:cNvPr>
        <xdr:cNvGrpSpPr/>
      </xdr:nvGrpSpPr>
      <xdr:grpSpPr>
        <a:xfrm>
          <a:off x="0" y="438150"/>
          <a:ext cx="4660909" cy="3017285"/>
          <a:chOff x="0" y="438150"/>
          <a:chExt cx="4660909" cy="3017285"/>
        </a:xfrm>
      </xdr:grpSpPr>
      <xdr:pic>
        <xdr:nvPicPr>
          <xdr:cNvPr id="2" name="Imagen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438150"/>
            <a:ext cx="4641859" cy="29527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0" y="3190875"/>
            <a:ext cx="2981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R" sz="1000"/>
              <a:t>Fuente: Ing. Roy Alfaro, docente Gestión Ambiental, INA</a:t>
            </a:r>
          </a:p>
        </xdr:txBody>
      </xdr:sp>
    </xdr:grpSp>
    <xdr:clientData/>
  </xdr:twoCellAnchor>
  <xdr:twoCellAnchor>
    <xdr:from>
      <xdr:col>7</xdr:col>
      <xdr:colOff>19050</xdr:colOff>
      <xdr:row>2</xdr:row>
      <xdr:rowOff>47625</xdr:rowOff>
    </xdr:from>
    <xdr:to>
      <xdr:col>11</xdr:col>
      <xdr:colOff>638176</xdr:colOff>
      <xdr:row>19</xdr:row>
      <xdr:rowOff>7385</xdr:rowOff>
    </xdr:to>
    <xdr:grpSp>
      <xdr:nvGrpSpPr>
        <xdr:cNvPr id="17" name="Grupo 16">
          <a:extLst>
            <a:ext uri="{FF2B5EF4-FFF2-40B4-BE49-F238E27FC236}">
              <a16:creationId xmlns:a16="http://schemas.microsoft.com/office/drawing/2014/main" id="{00000000-0008-0000-0400-000011000000}"/>
            </a:ext>
          </a:extLst>
        </xdr:cNvPr>
        <xdr:cNvGrpSpPr/>
      </xdr:nvGrpSpPr>
      <xdr:grpSpPr>
        <a:xfrm>
          <a:off x="5362575" y="476250"/>
          <a:ext cx="4724401" cy="3198260"/>
          <a:chOff x="5362575" y="476250"/>
          <a:chExt cx="4724401" cy="3198260"/>
        </a:xfrm>
      </xdr:grpSpPr>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81626" y="476250"/>
            <a:ext cx="4705350" cy="31940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5362575" y="3409950"/>
            <a:ext cx="29908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R" sz="1000"/>
              <a:t>Fuente: Ing. Roy Alfaro, docente Gestión Ambiental, INA</a:t>
            </a:r>
          </a:p>
        </xdr:txBody>
      </xdr:sp>
    </xdr:grpSp>
    <xdr:clientData/>
  </xdr:twoCellAnchor>
  <xdr:twoCellAnchor>
    <xdr:from>
      <xdr:col>6</xdr:col>
      <xdr:colOff>200025</xdr:colOff>
      <xdr:row>20</xdr:row>
      <xdr:rowOff>0</xdr:rowOff>
    </xdr:from>
    <xdr:to>
      <xdr:col>11</xdr:col>
      <xdr:colOff>762001</xdr:colOff>
      <xdr:row>36</xdr:row>
      <xdr:rowOff>16910</xdr:rowOff>
    </xdr:to>
    <xdr:grpSp>
      <xdr:nvGrpSpPr>
        <xdr:cNvPr id="16" name="Grupo 15">
          <a:extLst>
            <a:ext uri="{FF2B5EF4-FFF2-40B4-BE49-F238E27FC236}">
              <a16:creationId xmlns:a16="http://schemas.microsoft.com/office/drawing/2014/main" id="{00000000-0008-0000-0400-000010000000}"/>
            </a:ext>
          </a:extLst>
        </xdr:cNvPr>
        <xdr:cNvGrpSpPr/>
      </xdr:nvGrpSpPr>
      <xdr:grpSpPr>
        <a:xfrm>
          <a:off x="5324475" y="3857625"/>
          <a:ext cx="4886326" cy="3064910"/>
          <a:chOff x="5324475" y="3857625"/>
          <a:chExt cx="4886326" cy="3064910"/>
        </a:xfrm>
      </xdr:grpSpPr>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91151" y="3857625"/>
            <a:ext cx="4819650" cy="29733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 name="CuadroTexto 12">
            <a:extLst>
              <a:ext uri="{FF2B5EF4-FFF2-40B4-BE49-F238E27FC236}">
                <a16:creationId xmlns:a16="http://schemas.microsoft.com/office/drawing/2014/main" id="{00000000-0008-0000-0400-00000D000000}"/>
              </a:ext>
            </a:extLst>
          </xdr:cNvPr>
          <xdr:cNvSpPr txBox="1"/>
        </xdr:nvSpPr>
        <xdr:spPr>
          <a:xfrm>
            <a:off x="5324475" y="6657975"/>
            <a:ext cx="29908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R" sz="1000"/>
              <a:t>Fuente: Ing. Roy Alfaro, docente Gestión Ambiental, INA</a:t>
            </a:r>
          </a:p>
        </xdr:txBody>
      </xdr:sp>
    </xdr:grpSp>
    <xdr:clientData/>
  </xdr:twoCellAnchor>
  <xdr:twoCellAnchor>
    <xdr:from>
      <xdr:col>7</xdr:col>
      <xdr:colOff>1</xdr:colOff>
      <xdr:row>37</xdr:row>
      <xdr:rowOff>0</xdr:rowOff>
    </xdr:from>
    <xdr:to>
      <xdr:col>11</xdr:col>
      <xdr:colOff>781050</xdr:colOff>
      <xdr:row>55</xdr:row>
      <xdr:rowOff>164674</xdr:rowOff>
    </xdr:to>
    <xdr:grpSp>
      <xdr:nvGrpSpPr>
        <xdr:cNvPr id="15" name="Grupo 14">
          <a:extLst>
            <a:ext uri="{FF2B5EF4-FFF2-40B4-BE49-F238E27FC236}">
              <a16:creationId xmlns:a16="http://schemas.microsoft.com/office/drawing/2014/main" id="{00000000-0008-0000-0400-00000F000000}"/>
            </a:ext>
          </a:extLst>
        </xdr:cNvPr>
        <xdr:cNvGrpSpPr/>
      </xdr:nvGrpSpPr>
      <xdr:grpSpPr>
        <a:xfrm>
          <a:off x="5343526" y="7096125"/>
          <a:ext cx="4886324" cy="3593674"/>
          <a:chOff x="5343526" y="7096125"/>
          <a:chExt cx="4886324" cy="3593674"/>
        </a:xfrm>
      </xdr:grpSpPr>
      <xdr:pic>
        <xdr:nvPicPr>
          <xdr:cNvPr id="7" name="Imagen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3526" y="7096125"/>
            <a:ext cx="4886324" cy="359367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7172325" y="7400925"/>
            <a:ext cx="29908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R" sz="1000"/>
              <a:t>Fuente: Ing. Roy Alfaro, docente Gestión Ambiental, INA</a:t>
            </a:r>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Karla María Astorga Castro" refreshedDate="43740.572306944443" createdVersion="6" refreshedVersion="6" minRefreshableVersion="3" recordCount="40">
  <cacheSource type="worksheet">
    <worksheetSource name="Tabla2"/>
  </cacheSource>
  <cacheFields count="16">
    <cacheField name="Equipo" numFmtId="0">
      <sharedItems containsBlank="1" count="7">
        <s v="Aire Acondicionados /Chillers"/>
        <s v="Iluminación"/>
        <s v="Equipo de cómputo"/>
        <s v="Equipos de cocina"/>
        <s v="Impresión y fotocopiado"/>
        <s v="Otros"/>
        <m/>
      </sharedItems>
    </cacheField>
    <cacheField name="Cantidad de equipos" numFmtId="0">
      <sharedItems containsString="0" containsBlank="1" containsNumber="1" containsInteger="1" minValue="1" maxValue="2"/>
    </cacheField>
    <cacheField name="Descripción" numFmtId="0">
      <sharedItems containsNonDate="0" containsString="0" containsBlank="1"/>
    </cacheField>
    <cacheField name="# placa activo" numFmtId="0">
      <sharedItems containsNonDate="0" containsString="0" containsBlank="1"/>
    </cacheField>
    <cacheField name="Ubicación" numFmtId="0">
      <sharedItems containsNonDate="0" containsString="0" containsBlank="1"/>
    </cacheField>
    <cacheField name="En uso" numFmtId="0">
      <sharedItems containsNonDate="0" containsString="0" containsBlank="1"/>
    </cacheField>
    <cacheField name="Desuso" numFmtId="0">
      <sharedItems containsNonDate="0" containsString="0" containsBlank="1"/>
    </cacheField>
    <cacheField name="BTU (unidades de enfriamiento)" numFmtId="0">
      <sharedItems containsNonDate="0" containsString="0" containsBlank="1"/>
    </cacheField>
    <cacheField name="Potencia (Watts) de placa" numFmtId="0">
      <sharedItems containsString="0" containsBlank="1" containsNumber="1" containsInteger="1" minValue="5" maxValue="200"/>
    </cacheField>
    <cacheField name="(Watts) " numFmtId="0">
      <sharedItems containsSemiMixedTypes="0" containsString="0" containsNumber="1" containsInteger="1" minValue="0" maxValue="0"/>
    </cacheField>
    <cacheField name="Tensión (Voltio = V)" numFmtId="0">
      <sharedItems containsNonDate="0" containsString="0" containsBlank="1"/>
    </cacheField>
    <cacheField name="Corriente (Amperio = I)" numFmtId="0">
      <sharedItems containsNonDate="0" containsString="0" containsBlank="1"/>
    </cacheField>
    <cacheField name="Hora de uso por día" numFmtId="0">
      <sharedItems containsString="0" containsBlank="1" containsNumber="1" containsInteger="1" minValue="8" maxValue="8"/>
    </cacheField>
    <cacheField name="Días de uso por mes" numFmtId="0">
      <sharedItems containsString="0" containsBlank="1" containsNumber="1" containsInteger="1" minValue="22" maxValue="22"/>
    </cacheField>
    <cacheField name="Energía mensual (kWh)" numFmtId="0">
      <sharedItems containsSemiMixedTypes="0" containsString="0" containsNumber="1" minValue="0" maxValue="70.400000000000006"/>
    </cacheField>
    <cacheField name="Porcentajes de uso del total " numFmtId="9">
      <sharedItems containsSemiMixedTypes="0" containsString="0" containsNumber="1" minValue="0" maxValue="0.49079754601226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0">
  <r>
    <x v="0"/>
    <n v="2"/>
    <m/>
    <m/>
    <m/>
    <m/>
    <m/>
    <m/>
    <n v="200"/>
    <n v="0"/>
    <m/>
    <m/>
    <n v="8"/>
    <n v="22"/>
    <n v="70.400000000000006"/>
    <n v="0.49079754601226999"/>
  </r>
  <r>
    <x v="1"/>
    <n v="2"/>
    <m/>
    <m/>
    <m/>
    <m/>
    <m/>
    <m/>
    <n v="100"/>
    <n v="0"/>
    <m/>
    <m/>
    <n v="8"/>
    <n v="22"/>
    <n v="35.200000000000003"/>
    <n v="0.245398773006135"/>
  </r>
  <r>
    <x v="2"/>
    <n v="1"/>
    <m/>
    <m/>
    <m/>
    <m/>
    <m/>
    <m/>
    <n v="50"/>
    <n v="0"/>
    <m/>
    <m/>
    <n v="8"/>
    <n v="22"/>
    <n v="8.8000000000000007"/>
    <n v="6.1349693251533749E-2"/>
  </r>
  <r>
    <x v="3"/>
    <n v="1"/>
    <m/>
    <m/>
    <m/>
    <m/>
    <m/>
    <m/>
    <n v="50"/>
    <n v="0"/>
    <m/>
    <m/>
    <n v="8"/>
    <n v="22"/>
    <n v="8.8000000000000007"/>
    <n v="6.1349693251533749E-2"/>
  </r>
  <r>
    <x v="4"/>
    <n v="1"/>
    <m/>
    <m/>
    <m/>
    <m/>
    <m/>
    <m/>
    <n v="10"/>
    <n v="0"/>
    <m/>
    <m/>
    <n v="8"/>
    <n v="22"/>
    <n v="1.76"/>
    <n v="1.2269938650306749E-2"/>
  </r>
  <r>
    <x v="5"/>
    <n v="1"/>
    <m/>
    <m/>
    <m/>
    <m/>
    <m/>
    <m/>
    <n v="5"/>
    <n v="0"/>
    <m/>
    <m/>
    <n v="8"/>
    <n v="22"/>
    <n v="0.88"/>
    <n v="6.1349693251533744E-3"/>
  </r>
  <r>
    <x v="0"/>
    <n v="1"/>
    <m/>
    <m/>
    <m/>
    <m/>
    <m/>
    <m/>
    <n v="100"/>
    <n v="0"/>
    <m/>
    <m/>
    <n v="8"/>
    <n v="22"/>
    <n v="17.600000000000001"/>
    <n v="0.1226993865030675"/>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rowHeaderCaption=" ">
  <location ref="A2:B9" firstHeaderRow="1" firstDataRow="1" firstDataCol="1"/>
  <pivotFields count="16">
    <pivotField axis="axisRow" showAll="0">
      <items count="8">
        <item x="0"/>
        <item x="2"/>
        <item x="3"/>
        <item x="1"/>
        <item x="4"/>
        <item x="5"/>
        <item h="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9" showAll="0"/>
  </pivotFields>
  <rowFields count="1">
    <field x="0"/>
  </rowFields>
  <rowItems count="7">
    <i>
      <x/>
    </i>
    <i>
      <x v="1"/>
    </i>
    <i>
      <x v="2"/>
    </i>
    <i>
      <x v="3"/>
    </i>
    <i>
      <x v="4"/>
    </i>
    <i>
      <x v="5"/>
    </i>
    <i t="grand">
      <x/>
    </i>
  </rowItems>
  <colItems count="1">
    <i/>
  </colItems>
  <dataFields count="1">
    <dataField name="Suma de Porcentajes de uso del total " fld="15" showDataAs="percentOfTotal" baseField="0" baseItem="0" numFmtId="10"/>
  </dataField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0" count="1" selected="0">
            <x v="0"/>
          </reference>
        </references>
      </pivotArea>
    </chartFormat>
    <chartFormat chart="0" format="2">
      <pivotArea type="data" outline="0" fieldPosition="0">
        <references count="2">
          <reference field="4294967294" count="1" selected="0">
            <x v="0"/>
          </reference>
          <reference field="0" count="1" selected="0">
            <x v="1"/>
          </reference>
        </references>
      </pivotArea>
    </chartFormat>
    <chartFormat chart="0" format="3">
      <pivotArea type="data" outline="0" fieldPosition="0">
        <references count="2">
          <reference field="4294967294" count="1" selected="0">
            <x v="0"/>
          </reference>
          <reference field="0" count="1" selected="0">
            <x v="2"/>
          </reference>
        </references>
      </pivotArea>
    </chartFormat>
    <chartFormat chart="0" format="4">
      <pivotArea type="data" outline="0" fieldPosition="0">
        <references count="2">
          <reference field="4294967294" count="1" selected="0">
            <x v="0"/>
          </reference>
          <reference field="0" count="1" selected="0">
            <x v="3"/>
          </reference>
        </references>
      </pivotArea>
    </chartFormat>
    <chartFormat chart="0" format="5">
      <pivotArea type="data" outline="0" fieldPosition="0">
        <references count="2">
          <reference field="4294967294" count="1" selected="0">
            <x v="0"/>
          </reference>
          <reference field="0" count="1" selected="0">
            <x v="4"/>
          </reference>
        </references>
      </pivotArea>
    </chartFormat>
    <chartFormat chart="0" format="6">
      <pivotArea type="data" outline="0" fieldPosition="0">
        <references count="2">
          <reference field="4294967294" count="1" selected="0">
            <x v="0"/>
          </reference>
          <reference field="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2" name="Tabla2" displayName="Tabla2" ref="C3:R44" totalsRowCount="1" dataDxfId="34" tableBorderDxfId="33">
  <autoFilter ref="C3:R43"/>
  <tableColumns count="16">
    <tableColumn id="1" name="Equipo" dataDxfId="32" totalsRowDxfId="31"/>
    <tableColumn id="2" name="Cantidad de equipos" totalsRowFunction="custom" dataDxfId="30" totalsRowDxfId="29">
      <totalsRowFormula>SUM(D4:D43)</totalsRowFormula>
    </tableColumn>
    <tableColumn id="3" name="Descripción" dataDxfId="28" totalsRowDxfId="27"/>
    <tableColumn id="4" name="# placa activo" dataDxfId="26" totalsRowDxfId="25"/>
    <tableColumn id="5" name="Ubicación" dataDxfId="24" totalsRowDxfId="23"/>
    <tableColumn id="6" name="En uso" dataDxfId="22" totalsRowDxfId="21"/>
    <tableColumn id="7" name="Desuso" dataDxfId="20" totalsRowDxfId="19"/>
    <tableColumn id="8" name="BTU (unidades de enfriamiento)" dataDxfId="18" totalsRowDxfId="17"/>
    <tableColumn id="9" name="Potencia (Watts) de placa" dataDxfId="16" totalsRowDxfId="15"/>
    <tableColumn id="10" name="(Watts) " dataDxfId="14" totalsRowDxfId="13">
      <calculatedColumnFormula>M4*N4</calculatedColumnFormula>
    </tableColumn>
    <tableColumn id="11" name="Tensión (Voltio = V)" dataDxfId="12" totalsRowDxfId="11"/>
    <tableColumn id="12" name="Corriente (Amperio = I)" dataDxfId="10" totalsRowDxfId="9"/>
    <tableColumn id="13" name="Hora de uso por día" dataDxfId="8" totalsRowDxfId="7"/>
    <tableColumn id="14" name="Días de uso por mes" dataDxfId="6" totalsRowDxfId="5"/>
    <tableColumn id="15" name="Energía mensual (kWh)" totalsRowFunction="sum" dataDxfId="4" totalsRowDxfId="3">
      <calculatedColumnFormula>(IF(K4&gt;1,K4*D4,L4*D4))*(O4*P4)/1000</calculatedColumnFormula>
    </tableColumn>
    <tableColumn id="16" name="Porcentajes de uso del total " dataDxfId="2" totalsRowDxfId="1" dataCellStyle="Porcentaje">
      <calculatedColumnFormula>IFERROR(Q4/Tabla2[[#Totals],[Energía mensual (kWh)]],"")</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3" name="Tabla3" displayName="Tabla3" ref="A13:B36" totalsRowShown="0" headerRowDxfId="0">
  <autoFilter ref="A13:B36"/>
  <tableColumns count="2">
    <tableColumn id="1" name="Análisis de gráficos: principales conclusiones o explicaciones del comportamiento. "/>
    <tableColumn id="6" name="Acciones de mejora (se enlazan al Programa de Gestión Ambiental existente):"/>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showRowColHeaders="0" zoomScale="85" zoomScaleNormal="85" workbookViewId="0">
      <selection activeCell="E25" sqref="E25"/>
    </sheetView>
  </sheetViews>
  <sheetFormatPr baseColWidth="10" defaultRowHeight="15" x14ac:dyDescent="0.25"/>
  <cols>
    <col min="1" max="1" width="34.42578125" style="20" customWidth="1"/>
    <col min="2" max="2" width="21.140625" style="20" customWidth="1"/>
    <col min="3" max="3" width="25.5703125" style="20" customWidth="1"/>
    <col min="4" max="4" width="31" style="20" customWidth="1"/>
    <col min="5" max="5" width="58.7109375" style="20" customWidth="1"/>
    <col min="6" max="16384" width="11.42578125" style="20"/>
  </cols>
  <sheetData>
    <row r="1" spans="1:5" ht="26.25" x14ac:dyDescent="0.25">
      <c r="A1" s="59" t="s">
        <v>34</v>
      </c>
      <c r="B1" s="60"/>
      <c r="C1" s="60"/>
      <c r="D1" s="60"/>
      <c r="E1" s="61"/>
    </row>
    <row r="2" spans="1:5" ht="30.75" customHeight="1" x14ac:dyDescent="0.25">
      <c r="A2" s="58" t="s">
        <v>49</v>
      </c>
      <c r="B2" s="53"/>
      <c r="C2" s="53"/>
      <c r="D2" s="53"/>
      <c r="E2" s="54"/>
    </row>
    <row r="3" spans="1:5" ht="15.75" x14ac:dyDescent="0.25">
      <c r="A3" s="58" t="s">
        <v>47</v>
      </c>
      <c r="B3" s="53"/>
      <c r="C3" s="53"/>
      <c r="D3" s="53"/>
      <c r="E3" s="54"/>
    </row>
    <row r="4" spans="1:5" ht="15.75" x14ac:dyDescent="0.25">
      <c r="A4" s="58" t="s">
        <v>45</v>
      </c>
      <c r="B4" s="53"/>
      <c r="C4" s="53"/>
      <c r="D4" s="53"/>
      <c r="E4" s="54"/>
    </row>
    <row r="5" spans="1:5" ht="15.75" x14ac:dyDescent="0.25">
      <c r="A5" s="58" t="s">
        <v>48</v>
      </c>
      <c r="B5" s="53"/>
      <c r="C5" s="53"/>
      <c r="D5" s="53"/>
      <c r="E5" s="54"/>
    </row>
    <row r="6" spans="1:5" ht="42" customHeight="1" x14ac:dyDescent="0.25">
      <c r="A6" s="58" t="s">
        <v>46</v>
      </c>
      <c r="B6" s="53"/>
      <c r="C6" s="53"/>
      <c r="D6" s="53"/>
      <c r="E6" s="54"/>
    </row>
    <row r="7" spans="1:5" ht="15.75" x14ac:dyDescent="0.25">
      <c r="A7" s="58" t="s">
        <v>35</v>
      </c>
      <c r="B7" s="53"/>
      <c r="C7" s="53"/>
      <c r="D7" s="53"/>
      <c r="E7" s="54"/>
    </row>
    <row r="8" spans="1:5" ht="15.75" x14ac:dyDescent="0.25">
      <c r="A8" s="50" t="s">
        <v>31</v>
      </c>
      <c r="B8" s="51"/>
      <c r="C8" s="51"/>
      <c r="D8" s="51"/>
      <c r="E8" s="52"/>
    </row>
    <row r="9" spans="1:5" ht="15.75" x14ac:dyDescent="0.25">
      <c r="A9" s="16" t="s">
        <v>32</v>
      </c>
      <c r="B9" s="53" t="s">
        <v>37</v>
      </c>
      <c r="C9" s="53"/>
      <c r="D9" s="53"/>
      <c r="E9" s="54"/>
    </row>
    <row r="10" spans="1:5" ht="81" customHeight="1" x14ac:dyDescent="0.25">
      <c r="A10" s="16" t="s">
        <v>33</v>
      </c>
      <c r="B10" s="53" t="s">
        <v>44</v>
      </c>
      <c r="C10" s="53"/>
      <c r="D10" s="53"/>
      <c r="E10" s="54"/>
    </row>
    <row r="11" spans="1:5" ht="16.5" thickBot="1" x14ac:dyDescent="0.3">
      <c r="A11" s="55" t="s">
        <v>36</v>
      </c>
      <c r="B11" s="56"/>
      <c r="C11" s="56"/>
      <c r="D11" s="56"/>
      <c r="E11" s="57"/>
    </row>
  </sheetData>
  <mergeCells count="11">
    <mergeCell ref="A1:E1"/>
    <mergeCell ref="A2:E2"/>
    <mergeCell ref="A3:E3"/>
    <mergeCell ref="A4:E4"/>
    <mergeCell ref="A6:E6"/>
    <mergeCell ref="A8:E8"/>
    <mergeCell ref="B9:E9"/>
    <mergeCell ref="B10:E10"/>
    <mergeCell ref="A11:E11"/>
    <mergeCell ref="A5:E5"/>
    <mergeCell ref="A7:E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R44"/>
  <sheetViews>
    <sheetView showGridLines="0" showRowColHeaders="0" zoomScale="70" zoomScaleNormal="70" workbookViewId="0">
      <selection activeCell="C1" sqref="C1"/>
    </sheetView>
  </sheetViews>
  <sheetFormatPr baseColWidth="10" defaultRowHeight="15" x14ac:dyDescent="0.25"/>
  <cols>
    <col min="1" max="1" width="26" style="2" customWidth="1"/>
    <col min="2" max="2" width="4.42578125" style="2" customWidth="1"/>
    <col min="3" max="3" width="24.85546875" style="2" customWidth="1"/>
    <col min="4" max="4" width="25.7109375" style="2" customWidth="1"/>
    <col min="5" max="5" width="29.85546875" style="2" customWidth="1"/>
    <col min="6" max="6" width="18" style="2" customWidth="1"/>
    <col min="7" max="7" width="27.28515625" style="2" customWidth="1"/>
    <col min="8" max="8" width="19.140625" style="2" customWidth="1"/>
    <col min="9" max="9" width="25.42578125" style="2" customWidth="1"/>
    <col min="10" max="10" width="37.5703125" style="2" customWidth="1"/>
    <col min="11" max="11" width="26.28515625" style="2" customWidth="1"/>
    <col min="12" max="12" width="12.28515625" style="2" customWidth="1"/>
    <col min="13" max="13" width="24.28515625" style="2" customWidth="1"/>
    <col min="14" max="14" width="27.42578125" style="2" customWidth="1"/>
    <col min="15" max="15" width="24.5703125" style="2" customWidth="1"/>
    <col min="16" max="16" width="25.42578125" style="2" customWidth="1"/>
    <col min="17" max="17" width="28.28515625" style="2" customWidth="1"/>
    <col min="18" max="18" width="33.85546875" style="2" customWidth="1"/>
    <col min="19" max="16384" width="11.42578125" style="2"/>
  </cols>
  <sheetData>
    <row r="2" spans="1:18" ht="39" customHeight="1" x14ac:dyDescent="0.25">
      <c r="C2" s="34"/>
      <c r="D2" s="34"/>
      <c r="E2" s="34"/>
      <c r="F2" s="34"/>
      <c r="G2" s="34"/>
      <c r="H2" s="62" t="s">
        <v>1</v>
      </c>
      <c r="I2" s="63"/>
      <c r="J2" s="27" t="s">
        <v>71</v>
      </c>
      <c r="K2" s="34"/>
      <c r="L2" s="62" t="s">
        <v>15</v>
      </c>
      <c r="M2" s="64"/>
      <c r="N2" s="63"/>
      <c r="O2" s="62" t="s">
        <v>10</v>
      </c>
      <c r="P2" s="63"/>
      <c r="Q2" s="34"/>
      <c r="R2" s="34"/>
    </row>
    <row r="3" spans="1:18" ht="33.75" customHeight="1" x14ac:dyDescent="0.25">
      <c r="A3" s="22" t="s">
        <v>14</v>
      </c>
      <c r="B3" s="8"/>
      <c r="C3" s="35" t="s">
        <v>13</v>
      </c>
      <c r="D3" s="36" t="s">
        <v>0</v>
      </c>
      <c r="E3" s="36" t="s">
        <v>6</v>
      </c>
      <c r="F3" s="36" t="s">
        <v>9</v>
      </c>
      <c r="G3" s="36" t="s">
        <v>8</v>
      </c>
      <c r="H3" s="37" t="s">
        <v>65</v>
      </c>
      <c r="I3" s="37" t="s">
        <v>66</v>
      </c>
      <c r="J3" s="37" t="s">
        <v>39</v>
      </c>
      <c r="K3" s="29" t="s">
        <v>17</v>
      </c>
      <c r="L3" s="38" t="s">
        <v>16</v>
      </c>
      <c r="M3" s="39" t="s">
        <v>11</v>
      </c>
      <c r="N3" s="40" t="s">
        <v>12</v>
      </c>
      <c r="O3" s="39" t="s">
        <v>3</v>
      </c>
      <c r="P3" s="39" t="s">
        <v>7</v>
      </c>
      <c r="Q3" s="36" t="s">
        <v>4</v>
      </c>
      <c r="R3" s="30" t="s">
        <v>5</v>
      </c>
    </row>
    <row r="4" spans="1:18" ht="30" x14ac:dyDescent="0.25">
      <c r="A4" s="5" t="s">
        <v>64</v>
      </c>
      <c r="B4" s="10"/>
      <c r="C4" s="3" t="s">
        <v>64</v>
      </c>
      <c r="D4" s="3">
        <v>2</v>
      </c>
      <c r="E4" s="7"/>
      <c r="F4" s="3"/>
      <c r="G4" s="3"/>
      <c r="H4" s="4"/>
      <c r="I4" s="4"/>
      <c r="J4" s="4"/>
      <c r="K4" s="3">
        <v>200</v>
      </c>
      <c r="L4" s="3">
        <f>M4*N4</f>
        <v>0</v>
      </c>
      <c r="M4" s="3"/>
      <c r="N4" s="1"/>
      <c r="O4" s="3">
        <v>8</v>
      </c>
      <c r="P4" s="3">
        <v>22</v>
      </c>
      <c r="Q4" s="3">
        <f>(IF(K4&gt;1,K4*D4,L4*D4))*(O4*P4)/1000</f>
        <v>70.400000000000006</v>
      </c>
      <c r="R4" s="28">
        <f>IFERROR(Q4/Tabla2[[#Totals],[Energía mensual (kWh)]],"")</f>
        <v>0.49079754601226999</v>
      </c>
    </row>
    <row r="5" spans="1:18" x14ac:dyDescent="0.25">
      <c r="A5" s="21" t="s">
        <v>41</v>
      </c>
      <c r="B5" s="10"/>
      <c r="C5" s="3" t="s">
        <v>41</v>
      </c>
      <c r="D5" s="3">
        <v>2</v>
      </c>
      <c r="E5" s="7"/>
      <c r="F5" s="3"/>
      <c r="G5" s="3"/>
      <c r="H5" s="4"/>
      <c r="I5" s="4"/>
      <c r="J5" s="4"/>
      <c r="K5" s="3">
        <v>100</v>
      </c>
      <c r="L5" s="3">
        <f t="shared" ref="L5:L29" si="0">M5*N5</f>
        <v>0</v>
      </c>
      <c r="M5" s="3"/>
      <c r="N5" s="3"/>
      <c r="O5" s="3">
        <v>8</v>
      </c>
      <c r="P5" s="3">
        <v>22</v>
      </c>
      <c r="Q5" s="3">
        <f t="shared" ref="Q5:Q29" si="1">(IF(K5&gt;1,K5*D5,L5*D5))*(O5*P5)/1000</f>
        <v>35.200000000000003</v>
      </c>
      <c r="R5" s="28">
        <f>IFERROR(Q5/Tabla2[[#Totals],[Energía mensual (kWh)]],"")</f>
        <v>0.245398773006135</v>
      </c>
    </row>
    <row r="6" spans="1:18" x14ac:dyDescent="0.25">
      <c r="A6" s="21" t="s">
        <v>38</v>
      </c>
      <c r="B6" s="10"/>
      <c r="C6" s="3" t="s">
        <v>38</v>
      </c>
      <c r="D6" s="3">
        <v>1</v>
      </c>
      <c r="E6" s="7"/>
      <c r="F6" s="3"/>
      <c r="G6" s="3"/>
      <c r="H6" s="4"/>
      <c r="I6" s="4"/>
      <c r="J6" s="4"/>
      <c r="K6" s="3">
        <v>50</v>
      </c>
      <c r="L6" s="3">
        <f t="shared" si="0"/>
        <v>0</v>
      </c>
      <c r="M6" s="3"/>
      <c r="N6" s="3"/>
      <c r="O6" s="3">
        <v>8</v>
      </c>
      <c r="P6" s="3">
        <v>22</v>
      </c>
      <c r="Q6" s="3">
        <f t="shared" si="1"/>
        <v>8.8000000000000007</v>
      </c>
      <c r="R6" s="28">
        <f>IFERROR(Q6/Tabla2[[#Totals],[Energía mensual (kWh)]],"")</f>
        <v>6.1349693251533749E-2</v>
      </c>
    </row>
    <row r="7" spans="1:18" x14ac:dyDescent="0.25">
      <c r="A7" s="21" t="s">
        <v>40</v>
      </c>
      <c r="B7" s="10"/>
      <c r="C7" s="3" t="s">
        <v>40</v>
      </c>
      <c r="D7" s="3">
        <v>1</v>
      </c>
      <c r="E7" s="7"/>
      <c r="F7" s="3"/>
      <c r="G7" s="3"/>
      <c r="H7" s="4"/>
      <c r="I7" s="4"/>
      <c r="J7" s="4"/>
      <c r="K7" s="3">
        <v>50</v>
      </c>
      <c r="L7" s="3">
        <f t="shared" si="0"/>
        <v>0</v>
      </c>
      <c r="M7" s="3"/>
      <c r="N7" s="3"/>
      <c r="O7" s="3">
        <v>8</v>
      </c>
      <c r="P7" s="3">
        <v>22</v>
      </c>
      <c r="Q7" s="3">
        <f t="shared" si="1"/>
        <v>8.8000000000000007</v>
      </c>
      <c r="R7" s="28">
        <f>IFERROR(Q7/Tabla2[[#Totals],[Energía mensual (kWh)]],"")</f>
        <v>6.1349693251533749E-2</v>
      </c>
    </row>
    <row r="8" spans="1:18" x14ac:dyDescent="0.25">
      <c r="A8" s="21" t="s">
        <v>42</v>
      </c>
      <c r="B8" s="9"/>
      <c r="C8" s="3" t="s">
        <v>42</v>
      </c>
      <c r="D8" s="3">
        <v>1</v>
      </c>
      <c r="E8" s="7"/>
      <c r="F8" s="3"/>
      <c r="G8" s="3"/>
      <c r="H8" s="4"/>
      <c r="I8" s="4"/>
      <c r="J8" s="4"/>
      <c r="K8" s="3">
        <v>10</v>
      </c>
      <c r="L8" s="3">
        <f t="shared" si="0"/>
        <v>0</v>
      </c>
      <c r="M8" s="3"/>
      <c r="N8" s="3"/>
      <c r="O8" s="3">
        <v>8</v>
      </c>
      <c r="P8" s="3">
        <v>22</v>
      </c>
      <c r="Q8" s="3">
        <f t="shared" si="1"/>
        <v>1.76</v>
      </c>
      <c r="R8" s="28">
        <f>IFERROR(Q8/Tabla2[[#Totals],[Energía mensual (kWh)]],"")</f>
        <v>1.2269938650306749E-2</v>
      </c>
    </row>
    <row r="9" spans="1:18" x14ac:dyDescent="0.25">
      <c r="A9" s="6" t="s">
        <v>2</v>
      </c>
      <c r="C9" s="3" t="s">
        <v>2</v>
      </c>
      <c r="D9" s="3">
        <v>1</v>
      </c>
      <c r="E9" s="7"/>
      <c r="F9" s="3"/>
      <c r="G9" s="3"/>
      <c r="H9" s="4"/>
      <c r="I9" s="4"/>
      <c r="J9" s="4"/>
      <c r="K9" s="3">
        <v>5</v>
      </c>
      <c r="L9" s="3">
        <f t="shared" si="0"/>
        <v>0</v>
      </c>
      <c r="M9" s="3"/>
      <c r="N9" s="3"/>
      <c r="O9" s="3">
        <v>8</v>
      </c>
      <c r="P9" s="3">
        <v>22</v>
      </c>
      <c r="Q9" s="3">
        <f t="shared" si="1"/>
        <v>0.88</v>
      </c>
      <c r="R9" s="28">
        <f>IFERROR(Q9/Tabla2[[#Totals],[Energía mensual (kWh)]],"")</f>
        <v>6.1349693251533744E-3</v>
      </c>
    </row>
    <row r="10" spans="1:18" ht="30" x14ac:dyDescent="0.25">
      <c r="C10" s="3" t="s">
        <v>64</v>
      </c>
      <c r="D10" s="3">
        <v>1</v>
      </c>
      <c r="E10" s="7"/>
      <c r="F10" s="3"/>
      <c r="G10" s="3"/>
      <c r="H10" s="4"/>
      <c r="I10" s="4"/>
      <c r="J10" s="4"/>
      <c r="K10" s="3">
        <v>100</v>
      </c>
      <c r="L10" s="3">
        <f t="shared" si="0"/>
        <v>0</v>
      </c>
      <c r="M10" s="3"/>
      <c r="N10" s="3"/>
      <c r="O10" s="3">
        <v>8</v>
      </c>
      <c r="P10" s="3">
        <v>22</v>
      </c>
      <c r="Q10" s="3">
        <f t="shared" si="1"/>
        <v>17.600000000000001</v>
      </c>
      <c r="R10" s="28">
        <f>IFERROR(Q10/Tabla2[[#Totals],[Energía mensual (kWh)]],"")</f>
        <v>0.1226993865030675</v>
      </c>
    </row>
    <row r="11" spans="1:18" x14ac:dyDescent="0.25">
      <c r="A11" s="19"/>
      <c r="C11" s="3"/>
      <c r="D11" s="3"/>
      <c r="E11" s="7"/>
      <c r="F11" s="3"/>
      <c r="G11" s="3"/>
      <c r="H11" s="4"/>
      <c r="I11" s="4"/>
      <c r="J11" s="4"/>
      <c r="K11" s="3"/>
      <c r="L11" s="3">
        <f t="shared" si="0"/>
        <v>0</v>
      </c>
      <c r="M11" s="3"/>
      <c r="N11" s="3"/>
      <c r="O11" s="3"/>
      <c r="P11" s="3"/>
      <c r="Q11" s="3">
        <f t="shared" si="1"/>
        <v>0</v>
      </c>
      <c r="R11" s="28">
        <f>IFERROR(Q11/Tabla2[[#Totals],[Energía mensual (kWh)]],"")</f>
        <v>0</v>
      </c>
    </row>
    <row r="12" spans="1:18" x14ac:dyDescent="0.25">
      <c r="A12" s="19"/>
      <c r="C12" s="3"/>
      <c r="D12" s="3"/>
      <c r="E12" s="7"/>
      <c r="F12" s="3"/>
      <c r="G12" s="3"/>
      <c r="H12" s="4"/>
      <c r="I12" s="4"/>
      <c r="J12" s="4"/>
      <c r="K12" s="3"/>
      <c r="L12" s="3">
        <f t="shared" si="0"/>
        <v>0</v>
      </c>
      <c r="M12" s="3"/>
      <c r="N12" s="3"/>
      <c r="O12" s="3"/>
      <c r="P12" s="3"/>
      <c r="Q12" s="3">
        <f t="shared" si="1"/>
        <v>0</v>
      </c>
      <c r="R12" s="28">
        <f>IFERROR(Q12/Tabla2[[#Totals],[Energía mensual (kWh)]],"")</f>
        <v>0</v>
      </c>
    </row>
    <row r="13" spans="1:18" x14ac:dyDescent="0.25">
      <c r="A13" s="19"/>
      <c r="C13" s="3"/>
      <c r="D13" s="3"/>
      <c r="E13" s="7"/>
      <c r="F13" s="3"/>
      <c r="G13" s="3"/>
      <c r="H13" s="4"/>
      <c r="I13" s="4"/>
      <c r="J13" s="4"/>
      <c r="K13" s="3"/>
      <c r="L13" s="3">
        <f t="shared" si="0"/>
        <v>0</v>
      </c>
      <c r="M13" s="3"/>
      <c r="N13" s="3"/>
      <c r="O13" s="3"/>
      <c r="P13" s="3"/>
      <c r="Q13" s="3">
        <f t="shared" si="1"/>
        <v>0</v>
      </c>
      <c r="R13" s="28">
        <f>IFERROR(Q13/Tabla2[[#Totals],[Energía mensual (kWh)]],"")</f>
        <v>0</v>
      </c>
    </row>
    <row r="14" spans="1:18" x14ac:dyDescent="0.25">
      <c r="A14" s="19"/>
      <c r="C14" s="3"/>
      <c r="D14" s="3"/>
      <c r="E14" s="7"/>
      <c r="F14" s="3"/>
      <c r="G14" s="3"/>
      <c r="H14" s="4"/>
      <c r="I14" s="4"/>
      <c r="J14" s="4"/>
      <c r="K14" s="3"/>
      <c r="L14" s="3">
        <f t="shared" si="0"/>
        <v>0</v>
      </c>
      <c r="M14" s="3"/>
      <c r="N14" s="3"/>
      <c r="O14" s="3"/>
      <c r="P14" s="3"/>
      <c r="Q14" s="3">
        <f t="shared" si="1"/>
        <v>0</v>
      </c>
      <c r="R14" s="28">
        <f>IFERROR(Q14/Tabla2[[#Totals],[Energía mensual (kWh)]],"")</f>
        <v>0</v>
      </c>
    </row>
    <row r="15" spans="1:18" x14ac:dyDescent="0.25">
      <c r="A15" s="19"/>
      <c r="C15" s="3"/>
      <c r="D15" s="3"/>
      <c r="E15" s="7"/>
      <c r="F15" s="3"/>
      <c r="G15" s="3"/>
      <c r="H15" s="4"/>
      <c r="I15" s="4"/>
      <c r="J15" s="4"/>
      <c r="K15" s="3"/>
      <c r="L15" s="3">
        <f t="shared" si="0"/>
        <v>0</v>
      </c>
      <c r="M15" s="3"/>
      <c r="N15" s="3"/>
      <c r="O15" s="3"/>
      <c r="P15" s="3"/>
      <c r="Q15" s="3">
        <f t="shared" si="1"/>
        <v>0</v>
      </c>
      <c r="R15" s="28">
        <f>IFERROR(Q15/Tabla2[[#Totals],[Energía mensual (kWh)]],"")</f>
        <v>0</v>
      </c>
    </row>
    <row r="16" spans="1:18" x14ac:dyDescent="0.25">
      <c r="A16" s="17"/>
      <c r="C16" s="3"/>
      <c r="D16" s="3"/>
      <c r="E16" s="7"/>
      <c r="F16" s="3"/>
      <c r="G16" s="3"/>
      <c r="H16" s="4"/>
      <c r="I16" s="4"/>
      <c r="J16" s="4"/>
      <c r="K16" s="3"/>
      <c r="L16" s="3">
        <f t="shared" si="0"/>
        <v>0</v>
      </c>
      <c r="M16" s="3"/>
      <c r="N16" s="3"/>
      <c r="O16" s="3"/>
      <c r="P16" s="3"/>
      <c r="Q16" s="3">
        <f t="shared" si="1"/>
        <v>0</v>
      </c>
      <c r="R16" s="28">
        <f>IFERROR(Q16/Tabla2[[#Totals],[Energía mensual (kWh)]],"")</f>
        <v>0</v>
      </c>
    </row>
    <row r="17" spans="1:18" x14ac:dyDescent="0.25">
      <c r="A17" s="19"/>
      <c r="C17" s="3"/>
      <c r="D17" s="3"/>
      <c r="E17" s="7"/>
      <c r="F17" s="3"/>
      <c r="G17" s="3"/>
      <c r="H17" s="4"/>
      <c r="I17" s="4"/>
      <c r="J17" s="4"/>
      <c r="K17" s="3"/>
      <c r="L17" s="3">
        <f t="shared" si="0"/>
        <v>0</v>
      </c>
      <c r="M17" s="3"/>
      <c r="N17" s="3"/>
      <c r="O17" s="3"/>
      <c r="P17" s="3"/>
      <c r="Q17" s="3">
        <f t="shared" si="1"/>
        <v>0</v>
      </c>
      <c r="R17" s="28">
        <f>IFERROR(Q17/Tabla2[[#Totals],[Energía mensual (kWh)]],"")</f>
        <v>0</v>
      </c>
    </row>
    <row r="18" spans="1:18" x14ac:dyDescent="0.25">
      <c r="A18" s="19"/>
      <c r="C18" s="3"/>
      <c r="D18" s="3"/>
      <c r="E18" s="7"/>
      <c r="F18" s="3"/>
      <c r="G18" s="3"/>
      <c r="H18" s="4"/>
      <c r="I18" s="4"/>
      <c r="J18" s="4"/>
      <c r="K18" s="3"/>
      <c r="L18" s="3">
        <f t="shared" si="0"/>
        <v>0</v>
      </c>
      <c r="M18" s="3"/>
      <c r="N18" s="3"/>
      <c r="O18" s="3"/>
      <c r="P18" s="3"/>
      <c r="Q18" s="3">
        <f t="shared" si="1"/>
        <v>0</v>
      </c>
      <c r="R18" s="28">
        <f>IFERROR(Q18/Tabla2[[#Totals],[Energía mensual (kWh)]],"")</f>
        <v>0</v>
      </c>
    </row>
    <row r="19" spans="1:18" x14ac:dyDescent="0.25">
      <c r="A19" s="19"/>
      <c r="C19" s="3"/>
      <c r="D19" s="3"/>
      <c r="E19" s="7"/>
      <c r="F19" s="3"/>
      <c r="G19" s="3"/>
      <c r="H19" s="4"/>
      <c r="I19" s="4"/>
      <c r="J19" s="4"/>
      <c r="K19" s="3"/>
      <c r="L19" s="3">
        <f t="shared" si="0"/>
        <v>0</v>
      </c>
      <c r="M19" s="3"/>
      <c r="N19" s="3"/>
      <c r="O19" s="3"/>
      <c r="P19" s="3"/>
      <c r="Q19" s="3">
        <f t="shared" si="1"/>
        <v>0</v>
      </c>
      <c r="R19" s="28">
        <f>IFERROR(Q19/Tabla2[[#Totals],[Energía mensual (kWh)]],"")</f>
        <v>0</v>
      </c>
    </row>
    <row r="20" spans="1:18" x14ac:dyDescent="0.25">
      <c r="C20" s="3"/>
      <c r="D20" s="3"/>
      <c r="E20" s="7"/>
      <c r="F20" s="3"/>
      <c r="G20" s="3"/>
      <c r="H20" s="4"/>
      <c r="I20" s="4"/>
      <c r="J20" s="4"/>
      <c r="K20" s="3"/>
      <c r="L20" s="3">
        <f t="shared" si="0"/>
        <v>0</v>
      </c>
      <c r="M20" s="3"/>
      <c r="N20" s="3"/>
      <c r="O20" s="3"/>
      <c r="P20" s="3"/>
      <c r="Q20" s="3">
        <f t="shared" si="1"/>
        <v>0</v>
      </c>
      <c r="R20" s="28">
        <f>IFERROR(Q20/Tabla2[[#Totals],[Energía mensual (kWh)]],"")</f>
        <v>0</v>
      </c>
    </row>
    <row r="21" spans="1:18" x14ac:dyDescent="0.25">
      <c r="C21" s="3"/>
      <c r="D21" s="3"/>
      <c r="E21" s="7"/>
      <c r="F21" s="3"/>
      <c r="G21" s="3"/>
      <c r="H21" s="4"/>
      <c r="I21" s="4"/>
      <c r="J21" s="4"/>
      <c r="K21" s="3"/>
      <c r="L21" s="3">
        <f t="shared" si="0"/>
        <v>0</v>
      </c>
      <c r="M21" s="3"/>
      <c r="N21" s="3"/>
      <c r="O21" s="3"/>
      <c r="P21" s="3"/>
      <c r="Q21" s="3">
        <f t="shared" si="1"/>
        <v>0</v>
      </c>
      <c r="R21" s="28">
        <f>IFERROR(Q21/Tabla2[[#Totals],[Energía mensual (kWh)]],"")</f>
        <v>0</v>
      </c>
    </row>
    <row r="22" spans="1:18" x14ac:dyDescent="0.25">
      <c r="C22" s="3"/>
      <c r="D22" s="3"/>
      <c r="E22" s="7"/>
      <c r="F22" s="3"/>
      <c r="G22" s="3"/>
      <c r="H22" s="4"/>
      <c r="I22" s="4"/>
      <c r="J22" s="4"/>
      <c r="K22" s="3"/>
      <c r="L22" s="3">
        <f t="shared" si="0"/>
        <v>0</v>
      </c>
      <c r="M22" s="3"/>
      <c r="N22" s="3"/>
      <c r="O22" s="3"/>
      <c r="P22" s="3"/>
      <c r="Q22" s="3">
        <f t="shared" si="1"/>
        <v>0</v>
      </c>
      <c r="R22" s="28">
        <f>IFERROR(Q22/Tabla2[[#Totals],[Energía mensual (kWh)]],"")</f>
        <v>0</v>
      </c>
    </row>
    <row r="23" spans="1:18" x14ac:dyDescent="0.25">
      <c r="C23" s="3"/>
      <c r="D23" s="3"/>
      <c r="E23" s="7"/>
      <c r="F23" s="3"/>
      <c r="G23" s="3"/>
      <c r="H23" s="4"/>
      <c r="I23" s="4"/>
      <c r="J23" s="4"/>
      <c r="K23" s="3"/>
      <c r="L23" s="3">
        <f t="shared" si="0"/>
        <v>0</v>
      </c>
      <c r="M23" s="3"/>
      <c r="N23" s="3"/>
      <c r="O23" s="3"/>
      <c r="P23" s="3"/>
      <c r="Q23" s="3">
        <f t="shared" si="1"/>
        <v>0</v>
      </c>
      <c r="R23" s="28">
        <f>IFERROR(Q23/Tabla2[[#Totals],[Energía mensual (kWh)]],"")</f>
        <v>0</v>
      </c>
    </row>
    <row r="24" spans="1:18" x14ac:dyDescent="0.25">
      <c r="C24" s="3"/>
      <c r="D24" s="3"/>
      <c r="E24" s="7"/>
      <c r="F24" s="3"/>
      <c r="G24" s="3"/>
      <c r="H24" s="4"/>
      <c r="I24" s="4"/>
      <c r="J24" s="4"/>
      <c r="K24" s="3"/>
      <c r="L24" s="3">
        <f t="shared" si="0"/>
        <v>0</v>
      </c>
      <c r="M24" s="3"/>
      <c r="N24" s="3"/>
      <c r="O24" s="3"/>
      <c r="P24" s="3"/>
      <c r="Q24" s="3">
        <f t="shared" si="1"/>
        <v>0</v>
      </c>
      <c r="R24" s="28">
        <f>IFERROR(Q24/Tabla2[[#Totals],[Energía mensual (kWh)]],"")</f>
        <v>0</v>
      </c>
    </row>
    <row r="25" spans="1:18" x14ac:dyDescent="0.25">
      <c r="C25" s="3"/>
      <c r="D25" s="3"/>
      <c r="E25" s="7"/>
      <c r="F25" s="3"/>
      <c r="G25" s="3"/>
      <c r="H25" s="4"/>
      <c r="I25" s="4"/>
      <c r="J25" s="4"/>
      <c r="K25" s="3"/>
      <c r="L25" s="3">
        <f>M25*N25</f>
        <v>0</v>
      </c>
      <c r="M25" s="3"/>
      <c r="N25" s="3"/>
      <c r="O25" s="3"/>
      <c r="P25" s="3"/>
      <c r="Q25" s="3">
        <f>(IF(K25&gt;1,K25*D25,L25*D25))*(O25*P25)/1000</f>
        <v>0</v>
      </c>
      <c r="R25" s="28">
        <f>IFERROR(Q25/Tabla2[[#Totals],[Energía mensual (kWh)]],"")</f>
        <v>0</v>
      </c>
    </row>
    <row r="26" spans="1:18" x14ac:dyDescent="0.25">
      <c r="C26" s="3"/>
      <c r="D26" s="3"/>
      <c r="E26" s="7"/>
      <c r="F26" s="3"/>
      <c r="G26" s="3"/>
      <c r="H26" s="4"/>
      <c r="I26" s="4"/>
      <c r="J26" s="4"/>
      <c r="K26" s="3"/>
      <c r="L26" s="3">
        <f t="shared" si="0"/>
        <v>0</v>
      </c>
      <c r="M26" s="3"/>
      <c r="N26" s="3"/>
      <c r="O26" s="3"/>
      <c r="P26" s="3"/>
      <c r="Q26" s="3">
        <f t="shared" si="1"/>
        <v>0</v>
      </c>
      <c r="R26" s="28">
        <f>IFERROR(Q26/Tabla2[[#Totals],[Energía mensual (kWh)]],"")</f>
        <v>0</v>
      </c>
    </row>
    <row r="27" spans="1:18" x14ac:dyDescent="0.25">
      <c r="C27" s="3"/>
      <c r="D27" s="3"/>
      <c r="E27" s="7"/>
      <c r="F27" s="3"/>
      <c r="G27" s="3"/>
      <c r="H27" s="4"/>
      <c r="I27" s="4"/>
      <c r="J27" s="4"/>
      <c r="K27" s="3"/>
      <c r="L27" s="3">
        <f t="shared" si="0"/>
        <v>0</v>
      </c>
      <c r="M27" s="3"/>
      <c r="N27" s="3"/>
      <c r="O27" s="3"/>
      <c r="P27" s="3"/>
      <c r="Q27" s="3">
        <f t="shared" si="1"/>
        <v>0</v>
      </c>
      <c r="R27" s="28">
        <f>IFERROR(Q27/Tabla2[[#Totals],[Energía mensual (kWh)]],"")</f>
        <v>0</v>
      </c>
    </row>
    <row r="28" spans="1:18" x14ac:dyDescent="0.25">
      <c r="C28" s="3"/>
      <c r="D28" s="3"/>
      <c r="E28" s="7"/>
      <c r="F28" s="3"/>
      <c r="G28" s="3"/>
      <c r="H28" s="4"/>
      <c r="I28" s="4"/>
      <c r="J28" s="4"/>
      <c r="K28" s="3"/>
      <c r="L28" s="3">
        <f t="shared" si="0"/>
        <v>0</v>
      </c>
      <c r="M28" s="3"/>
      <c r="N28" s="3"/>
      <c r="O28" s="3"/>
      <c r="P28" s="3"/>
      <c r="Q28" s="3">
        <f t="shared" si="1"/>
        <v>0</v>
      </c>
      <c r="R28" s="28">
        <f>IFERROR(Q28/Tabla2[[#Totals],[Energía mensual (kWh)]],"")</f>
        <v>0</v>
      </c>
    </row>
    <row r="29" spans="1:18" x14ac:dyDescent="0.25">
      <c r="C29" s="31"/>
      <c r="D29" s="31"/>
      <c r="E29" s="32"/>
      <c r="F29" s="31"/>
      <c r="G29" s="31"/>
      <c r="H29" s="33"/>
      <c r="I29" s="33"/>
      <c r="J29" s="33"/>
      <c r="K29" s="31"/>
      <c r="L29" s="31">
        <f t="shared" si="0"/>
        <v>0</v>
      </c>
      <c r="M29" s="31"/>
      <c r="N29" s="31"/>
      <c r="O29" s="31"/>
      <c r="P29" s="31"/>
      <c r="Q29" s="31">
        <f t="shared" si="1"/>
        <v>0</v>
      </c>
      <c r="R29" s="28">
        <f>IFERROR(Q29/Tabla2[[#Totals],[Energía mensual (kWh)]],"")</f>
        <v>0</v>
      </c>
    </row>
    <row r="30" spans="1:18" x14ac:dyDescent="0.25">
      <c r="C30" s="3"/>
      <c r="D30" s="3"/>
      <c r="E30" s="7"/>
      <c r="F30" s="3"/>
      <c r="G30" s="3"/>
      <c r="H30" s="4"/>
      <c r="I30" s="4"/>
      <c r="J30" s="4"/>
      <c r="K30" s="3"/>
      <c r="L30" s="3">
        <f t="shared" ref="L30:L43" si="2">M30*N30</f>
        <v>0</v>
      </c>
      <c r="M30" s="3"/>
      <c r="N30" s="3"/>
      <c r="O30" s="3"/>
      <c r="P30" s="3"/>
      <c r="Q30" s="3">
        <f t="shared" ref="Q30:Q43" si="3">(IF(K30&gt;1,K30*D30,L30*D30))*(O30*P30)/1000</f>
        <v>0</v>
      </c>
      <c r="R30" s="48">
        <f>IFERROR(Q30/Tabla2[[#Totals],[Energía mensual (kWh)]],"")</f>
        <v>0</v>
      </c>
    </row>
    <row r="31" spans="1:18" x14ac:dyDescent="0.25">
      <c r="C31" s="3"/>
      <c r="D31" s="3"/>
      <c r="E31" s="7"/>
      <c r="F31" s="3"/>
      <c r="G31" s="3"/>
      <c r="H31" s="4"/>
      <c r="I31" s="4"/>
      <c r="J31" s="4"/>
      <c r="K31" s="3"/>
      <c r="L31" s="3">
        <f t="shared" si="2"/>
        <v>0</v>
      </c>
      <c r="M31" s="3"/>
      <c r="N31" s="3"/>
      <c r="O31" s="3"/>
      <c r="P31" s="3"/>
      <c r="Q31" s="3">
        <f t="shared" si="3"/>
        <v>0</v>
      </c>
      <c r="R31" s="48">
        <f>IFERROR(Q31/Tabla2[[#Totals],[Energía mensual (kWh)]],"")</f>
        <v>0</v>
      </c>
    </row>
    <row r="32" spans="1:18" x14ac:dyDescent="0.25">
      <c r="C32" s="3"/>
      <c r="D32" s="3"/>
      <c r="E32" s="7"/>
      <c r="F32" s="3"/>
      <c r="G32" s="3"/>
      <c r="H32" s="4"/>
      <c r="I32" s="4"/>
      <c r="J32" s="4"/>
      <c r="K32" s="3"/>
      <c r="L32" s="3">
        <f t="shared" si="2"/>
        <v>0</v>
      </c>
      <c r="M32" s="3"/>
      <c r="N32" s="3"/>
      <c r="O32" s="3"/>
      <c r="P32" s="3"/>
      <c r="Q32" s="3">
        <f t="shared" si="3"/>
        <v>0</v>
      </c>
      <c r="R32" s="48">
        <f>IFERROR(Q32/Tabla2[[#Totals],[Energía mensual (kWh)]],"")</f>
        <v>0</v>
      </c>
    </row>
    <row r="33" spans="3:18" x14ac:dyDescent="0.25">
      <c r="C33" s="3"/>
      <c r="D33" s="3"/>
      <c r="E33" s="7"/>
      <c r="F33" s="3"/>
      <c r="G33" s="3"/>
      <c r="H33" s="4"/>
      <c r="I33" s="4"/>
      <c r="J33" s="4"/>
      <c r="K33" s="3"/>
      <c r="L33" s="3">
        <f t="shared" si="2"/>
        <v>0</v>
      </c>
      <c r="M33" s="3"/>
      <c r="N33" s="3"/>
      <c r="O33" s="3"/>
      <c r="P33" s="3"/>
      <c r="Q33" s="3">
        <f t="shared" si="3"/>
        <v>0</v>
      </c>
      <c r="R33" s="48">
        <f>IFERROR(Q33/Tabla2[[#Totals],[Energía mensual (kWh)]],"")</f>
        <v>0</v>
      </c>
    </row>
    <row r="34" spans="3:18" x14ac:dyDescent="0.25">
      <c r="C34" s="3"/>
      <c r="D34" s="3"/>
      <c r="E34" s="7"/>
      <c r="F34" s="3"/>
      <c r="G34" s="3"/>
      <c r="H34" s="4"/>
      <c r="I34" s="4"/>
      <c r="J34" s="4"/>
      <c r="K34" s="3"/>
      <c r="L34" s="3">
        <f t="shared" si="2"/>
        <v>0</v>
      </c>
      <c r="M34" s="3"/>
      <c r="N34" s="3"/>
      <c r="O34" s="3"/>
      <c r="P34" s="3"/>
      <c r="Q34" s="3">
        <f t="shared" si="3"/>
        <v>0</v>
      </c>
      <c r="R34" s="48">
        <f>IFERROR(Q34/Tabla2[[#Totals],[Energía mensual (kWh)]],"")</f>
        <v>0</v>
      </c>
    </row>
    <row r="35" spans="3:18" x14ac:dyDescent="0.25">
      <c r="C35" s="3"/>
      <c r="D35" s="3"/>
      <c r="E35" s="7"/>
      <c r="F35" s="3"/>
      <c r="G35" s="3"/>
      <c r="H35" s="4"/>
      <c r="I35" s="4"/>
      <c r="J35" s="4"/>
      <c r="K35" s="3"/>
      <c r="L35" s="3">
        <f t="shared" si="2"/>
        <v>0</v>
      </c>
      <c r="M35" s="3"/>
      <c r="N35" s="3"/>
      <c r="O35" s="3"/>
      <c r="P35" s="3"/>
      <c r="Q35" s="3">
        <f t="shared" si="3"/>
        <v>0</v>
      </c>
      <c r="R35" s="48">
        <f>IFERROR(Q35/Tabla2[[#Totals],[Energía mensual (kWh)]],"")</f>
        <v>0</v>
      </c>
    </row>
    <row r="36" spans="3:18" x14ac:dyDescent="0.25">
      <c r="C36" s="3"/>
      <c r="D36" s="3"/>
      <c r="E36" s="7"/>
      <c r="F36" s="3"/>
      <c r="G36" s="3"/>
      <c r="H36" s="4"/>
      <c r="I36" s="4"/>
      <c r="J36" s="4"/>
      <c r="K36" s="3"/>
      <c r="L36" s="3">
        <f t="shared" si="2"/>
        <v>0</v>
      </c>
      <c r="M36" s="3"/>
      <c r="N36" s="3"/>
      <c r="O36" s="3"/>
      <c r="P36" s="3"/>
      <c r="Q36" s="3">
        <f t="shared" si="3"/>
        <v>0</v>
      </c>
      <c r="R36" s="48">
        <f>IFERROR(Q36/Tabla2[[#Totals],[Energía mensual (kWh)]],"")</f>
        <v>0</v>
      </c>
    </row>
    <row r="37" spans="3:18" x14ac:dyDescent="0.25">
      <c r="C37" s="3"/>
      <c r="D37" s="3"/>
      <c r="E37" s="7"/>
      <c r="F37" s="3"/>
      <c r="G37" s="3"/>
      <c r="H37" s="4"/>
      <c r="I37" s="4"/>
      <c r="J37" s="4"/>
      <c r="K37" s="3"/>
      <c r="L37" s="3">
        <f t="shared" si="2"/>
        <v>0</v>
      </c>
      <c r="M37" s="3"/>
      <c r="N37" s="3"/>
      <c r="O37" s="3"/>
      <c r="P37" s="3"/>
      <c r="Q37" s="3">
        <f t="shared" si="3"/>
        <v>0</v>
      </c>
      <c r="R37" s="48">
        <f>IFERROR(Q37/Tabla2[[#Totals],[Energía mensual (kWh)]],"")</f>
        <v>0</v>
      </c>
    </row>
    <row r="38" spans="3:18" x14ac:dyDescent="0.25">
      <c r="C38" s="3"/>
      <c r="D38" s="3"/>
      <c r="E38" s="7"/>
      <c r="F38" s="3"/>
      <c r="G38" s="3"/>
      <c r="H38" s="4"/>
      <c r="I38" s="4"/>
      <c r="J38" s="4"/>
      <c r="K38" s="3"/>
      <c r="L38" s="3">
        <f t="shared" si="2"/>
        <v>0</v>
      </c>
      <c r="M38" s="3"/>
      <c r="N38" s="3"/>
      <c r="O38" s="3"/>
      <c r="P38" s="3"/>
      <c r="Q38" s="3">
        <f t="shared" si="3"/>
        <v>0</v>
      </c>
      <c r="R38" s="48">
        <f>IFERROR(Q38/Tabla2[[#Totals],[Energía mensual (kWh)]],"")</f>
        <v>0</v>
      </c>
    </row>
    <row r="39" spans="3:18" x14ac:dyDescent="0.25">
      <c r="C39" s="3"/>
      <c r="D39" s="3"/>
      <c r="E39" s="7"/>
      <c r="F39" s="3"/>
      <c r="G39" s="3"/>
      <c r="H39" s="4"/>
      <c r="I39" s="4"/>
      <c r="J39" s="4"/>
      <c r="K39" s="3"/>
      <c r="L39" s="3">
        <f t="shared" si="2"/>
        <v>0</v>
      </c>
      <c r="M39" s="3"/>
      <c r="N39" s="3"/>
      <c r="O39" s="3"/>
      <c r="P39" s="3"/>
      <c r="Q39" s="3">
        <f t="shared" si="3"/>
        <v>0</v>
      </c>
      <c r="R39" s="48">
        <f>IFERROR(Q39/Tabla2[[#Totals],[Energía mensual (kWh)]],"")</f>
        <v>0</v>
      </c>
    </row>
    <row r="40" spans="3:18" x14ac:dyDescent="0.25">
      <c r="C40" s="3"/>
      <c r="D40" s="3"/>
      <c r="E40" s="7"/>
      <c r="F40" s="3"/>
      <c r="G40" s="3"/>
      <c r="H40" s="4"/>
      <c r="I40" s="4"/>
      <c r="J40" s="4"/>
      <c r="K40" s="3"/>
      <c r="L40" s="3">
        <f t="shared" si="2"/>
        <v>0</v>
      </c>
      <c r="M40" s="3"/>
      <c r="N40" s="3"/>
      <c r="O40" s="3"/>
      <c r="P40" s="3"/>
      <c r="Q40" s="3">
        <f t="shared" si="3"/>
        <v>0</v>
      </c>
      <c r="R40" s="48">
        <f>IFERROR(Q40/Tabla2[[#Totals],[Energía mensual (kWh)]],"")</f>
        <v>0</v>
      </c>
    </row>
    <row r="41" spans="3:18" x14ac:dyDescent="0.25">
      <c r="C41" s="3"/>
      <c r="D41" s="3"/>
      <c r="E41" s="7"/>
      <c r="F41" s="3"/>
      <c r="G41" s="3"/>
      <c r="H41" s="4"/>
      <c r="I41" s="4"/>
      <c r="J41" s="4"/>
      <c r="K41" s="3"/>
      <c r="L41" s="3">
        <f t="shared" si="2"/>
        <v>0</v>
      </c>
      <c r="M41" s="3"/>
      <c r="N41" s="3"/>
      <c r="O41" s="3"/>
      <c r="P41" s="3"/>
      <c r="Q41" s="3">
        <f t="shared" si="3"/>
        <v>0</v>
      </c>
      <c r="R41" s="48">
        <f>IFERROR(Q41/Tabla2[[#Totals],[Energía mensual (kWh)]],"")</f>
        <v>0</v>
      </c>
    </row>
    <row r="42" spans="3:18" x14ac:dyDescent="0.25">
      <c r="C42" s="3"/>
      <c r="D42" s="3"/>
      <c r="E42" s="7"/>
      <c r="F42" s="3"/>
      <c r="G42" s="3"/>
      <c r="H42" s="4"/>
      <c r="I42" s="4"/>
      <c r="J42" s="4"/>
      <c r="K42" s="3"/>
      <c r="L42" s="3">
        <f t="shared" si="2"/>
        <v>0</v>
      </c>
      <c r="M42" s="3"/>
      <c r="N42" s="3"/>
      <c r="O42" s="3"/>
      <c r="P42" s="3"/>
      <c r="Q42" s="3">
        <f t="shared" si="3"/>
        <v>0</v>
      </c>
      <c r="R42" s="48">
        <f>IFERROR(Q42/Tabla2[[#Totals],[Energía mensual (kWh)]],"")</f>
        <v>0</v>
      </c>
    </row>
    <row r="43" spans="3:18" x14ac:dyDescent="0.25">
      <c r="C43" s="31"/>
      <c r="D43" s="31"/>
      <c r="E43" s="32"/>
      <c r="F43" s="31"/>
      <c r="G43" s="31"/>
      <c r="H43" s="33"/>
      <c r="I43" s="33"/>
      <c r="J43" s="33"/>
      <c r="K43" s="31"/>
      <c r="L43" s="31">
        <f t="shared" si="2"/>
        <v>0</v>
      </c>
      <c r="M43" s="31"/>
      <c r="N43" s="31"/>
      <c r="O43" s="31"/>
      <c r="P43" s="31"/>
      <c r="Q43" s="31">
        <f t="shared" si="3"/>
        <v>0</v>
      </c>
      <c r="R43" s="49">
        <f>IFERROR(Q43/Tabla2[[#Totals],[Energía mensual (kWh)]],"")</f>
        <v>0</v>
      </c>
    </row>
    <row r="44" spans="3:18" x14ac:dyDescent="0.25">
      <c r="C44" s="41"/>
      <c r="D44" s="41">
        <f>SUM(D4:D43)</f>
        <v>9</v>
      </c>
      <c r="E44" s="42"/>
      <c r="F44" s="41"/>
      <c r="G44" s="41"/>
      <c r="H44" s="43"/>
      <c r="I44" s="43"/>
      <c r="J44" s="43"/>
      <c r="K44" s="41"/>
      <c r="L44" s="41"/>
      <c r="M44" s="41"/>
      <c r="N44" s="41"/>
      <c r="O44" s="41"/>
      <c r="P44" s="41"/>
      <c r="Q44" s="41">
        <f>SUBTOTAL(109,Tabla2[Energía mensual (kWh)])</f>
        <v>143.44</v>
      </c>
      <c r="R44" s="44"/>
    </row>
  </sheetData>
  <mergeCells count="3">
    <mergeCell ref="O2:P2"/>
    <mergeCell ref="L2:N2"/>
    <mergeCell ref="H2:I2"/>
  </mergeCells>
  <dataValidations count="3">
    <dataValidation type="list" allowBlank="1" showInputMessage="1" showErrorMessage="1" sqref="C4:C43">
      <formula1>$A$4:$A$9</formula1>
    </dataValidation>
    <dataValidation type="list" allowBlank="1" showInputMessage="1" showErrorMessage="1" sqref="H4:H43">
      <formula1>"En Uso"</formula1>
    </dataValidation>
    <dataValidation type="list" allowBlank="1" showInputMessage="1" showErrorMessage="1" sqref="I4:I43">
      <formula1>"Desuso"</formula1>
    </dataValidation>
  </dataValidations>
  <printOptions horizontalCentered="1" verticalCentered="1"/>
  <pageMargins left="0.70866141732283472" right="0.70866141732283472" top="0.74803149606299213" bottom="0.74803149606299213" header="0.31496062992125984" footer="0.31496062992125984"/>
  <pageSetup scale="46" fitToHeight="2" orientation="landscape" horizontalDpi="1200" verticalDpi="1200"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showRowColHeaders="0" workbookViewId="0">
      <selection activeCell="A3" sqref="A3"/>
    </sheetView>
  </sheetViews>
  <sheetFormatPr baseColWidth="10" defaultRowHeight="15" x14ac:dyDescent="0.25"/>
  <cols>
    <col min="1" max="1" width="27.5703125" bestFit="1" customWidth="1"/>
    <col min="2" max="2" width="34.5703125" bestFit="1" customWidth="1"/>
    <col min="5" max="5" width="73.42578125" customWidth="1"/>
    <col min="6" max="6" width="71.7109375" customWidth="1"/>
  </cols>
  <sheetData>
    <row r="1" spans="1:5" ht="26.25" x14ac:dyDescent="0.4">
      <c r="A1" s="65" t="s">
        <v>70</v>
      </c>
      <c r="B1" s="65"/>
      <c r="C1" s="65"/>
      <c r="D1" s="65"/>
      <c r="E1" s="65"/>
    </row>
    <row r="2" spans="1:5" x14ac:dyDescent="0.25">
      <c r="A2" s="45" t="s">
        <v>69</v>
      </c>
      <c r="B2" t="s">
        <v>68</v>
      </c>
    </row>
    <row r="3" spans="1:5" x14ac:dyDescent="0.25">
      <c r="A3" s="46" t="s">
        <v>64</v>
      </c>
      <c r="B3" s="47">
        <v>0.61349693251533743</v>
      </c>
    </row>
    <row r="4" spans="1:5" x14ac:dyDescent="0.25">
      <c r="A4" s="46" t="s">
        <v>38</v>
      </c>
      <c r="B4" s="47">
        <v>6.1349693251533749E-2</v>
      </c>
    </row>
    <row r="5" spans="1:5" x14ac:dyDescent="0.25">
      <c r="A5" s="46" t="s">
        <v>40</v>
      </c>
      <c r="B5" s="47">
        <v>6.1349693251533749E-2</v>
      </c>
    </row>
    <row r="6" spans="1:5" x14ac:dyDescent="0.25">
      <c r="A6" s="46" t="s">
        <v>41</v>
      </c>
      <c r="B6" s="47">
        <v>0.245398773006135</v>
      </c>
    </row>
    <row r="7" spans="1:5" x14ac:dyDescent="0.25">
      <c r="A7" s="46" t="s">
        <v>42</v>
      </c>
      <c r="B7" s="47">
        <v>1.2269938650306749E-2</v>
      </c>
    </row>
    <row r="8" spans="1:5" x14ac:dyDescent="0.25">
      <c r="A8" s="46" t="s">
        <v>2</v>
      </c>
      <c r="B8" s="47">
        <v>6.1349693251533744E-3</v>
      </c>
    </row>
    <row r="9" spans="1:5" x14ac:dyDescent="0.25">
      <c r="A9" s="46" t="s">
        <v>67</v>
      </c>
      <c r="B9" s="47">
        <v>1</v>
      </c>
    </row>
    <row r="13" spans="1:5" ht="60" x14ac:dyDescent="0.25">
      <c r="A13" s="23" t="s">
        <v>59</v>
      </c>
      <c r="B13" s="23" t="s">
        <v>60</v>
      </c>
    </row>
  </sheetData>
  <mergeCells count="1">
    <mergeCell ref="A1:E1"/>
  </mergeCells>
  <pageMargins left="0.7" right="0.7" top="0.75" bottom="0.75" header="0.3" footer="0.3"/>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showGridLines="0" showRowColHeaders="0" zoomScale="85" zoomScaleNormal="85" workbookViewId="0">
      <selection activeCell="F13" sqref="F13"/>
    </sheetView>
  </sheetViews>
  <sheetFormatPr baseColWidth="10" defaultRowHeight="15" x14ac:dyDescent="0.25"/>
  <cols>
    <col min="1" max="1" width="36.42578125" style="11" bestFit="1" customWidth="1"/>
    <col min="2" max="2" width="17.5703125" style="11" bestFit="1" customWidth="1"/>
    <col min="3" max="3" width="18.42578125" style="11" customWidth="1"/>
    <col min="4" max="4" width="19.85546875" style="11" customWidth="1"/>
    <col min="5" max="5" width="11.42578125" style="24"/>
    <col min="6" max="6" width="24.7109375" style="11" customWidth="1"/>
    <col min="7" max="7" width="21.5703125" style="11" customWidth="1"/>
    <col min="8" max="8" width="20.140625" style="11" customWidth="1"/>
    <col min="9" max="9" width="30.7109375" style="11" customWidth="1"/>
    <col min="10" max="16384" width="11.42578125" style="11"/>
  </cols>
  <sheetData>
    <row r="1" spans="1:9" ht="20.25" x14ac:dyDescent="0.25">
      <c r="A1" s="66" t="s">
        <v>41</v>
      </c>
      <c r="B1" s="66"/>
      <c r="C1" s="66"/>
      <c r="D1" s="66"/>
      <c r="F1" s="66" t="s">
        <v>43</v>
      </c>
      <c r="G1" s="66"/>
      <c r="H1" s="66"/>
      <c r="I1" s="66"/>
    </row>
    <row r="2" spans="1:9" ht="60" customHeight="1" x14ac:dyDescent="0.25">
      <c r="A2" s="72" t="s">
        <v>58</v>
      </c>
      <c r="B2" s="72"/>
      <c r="C2" s="72"/>
      <c r="D2" s="72"/>
      <c r="F2" s="69" t="s">
        <v>28</v>
      </c>
      <c r="G2" s="69"/>
      <c r="H2" s="69"/>
      <c r="I2" s="69"/>
    </row>
    <row r="3" spans="1:9" ht="15.75" x14ac:dyDescent="0.25">
      <c r="A3" s="68" t="s">
        <v>50</v>
      </c>
      <c r="B3" s="68"/>
      <c r="C3" s="68"/>
      <c r="F3" s="68" t="s">
        <v>18</v>
      </c>
      <c r="G3" s="68" t="s">
        <v>30</v>
      </c>
      <c r="H3" s="68"/>
      <c r="I3" s="68"/>
    </row>
    <row r="4" spans="1:9" ht="30" x14ac:dyDescent="0.25">
      <c r="A4" s="18" t="s">
        <v>51</v>
      </c>
      <c r="B4" s="18" t="s">
        <v>52</v>
      </c>
      <c r="C4" s="18" t="s">
        <v>53</v>
      </c>
      <c r="D4" s="18"/>
      <c r="F4" s="68"/>
      <c r="G4" s="13" t="s">
        <v>19</v>
      </c>
      <c r="H4" s="13" t="s">
        <v>20</v>
      </c>
      <c r="I4" s="13" t="s">
        <v>21</v>
      </c>
    </row>
    <row r="5" spans="1:9" x14ac:dyDescent="0.25">
      <c r="A5" s="18">
        <v>25</v>
      </c>
      <c r="B5" s="18">
        <v>0.77</v>
      </c>
      <c r="C5" s="18">
        <v>44</v>
      </c>
      <c r="D5" s="18"/>
      <c r="F5" s="11" t="s">
        <v>22</v>
      </c>
      <c r="G5" s="15">
        <v>10.9</v>
      </c>
      <c r="H5" s="15" t="s">
        <v>23</v>
      </c>
      <c r="I5" s="15">
        <v>12.2</v>
      </c>
    </row>
    <row r="6" spans="1:9" ht="15.75" customHeight="1" x14ac:dyDescent="0.25">
      <c r="A6" s="18">
        <v>31</v>
      </c>
      <c r="B6" s="18">
        <v>0.88</v>
      </c>
      <c r="C6" s="18">
        <v>58</v>
      </c>
      <c r="D6" s="18"/>
      <c r="F6" s="11" t="s">
        <v>24</v>
      </c>
      <c r="G6" s="15" t="s">
        <v>23</v>
      </c>
      <c r="H6" s="15">
        <v>11</v>
      </c>
      <c r="I6" s="15">
        <v>12.2</v>
      </c>
    </row>
    <row r="7" spans="1:9" x14ac:dyDescent="0.25">
      <c r="A7" s="18">
        <v>48</v>
      </c>
      <c r="B7" s="18">
        <v>0.77</v>
      </c>
      <c r="C7" s="18">
        <v>85</v>
      </c>
      <c r="D7" s="18"/>
      <c r="F7" s="11" t="s">
        <v>25</v>
      </c>
      <c r="G7" s="15" t="s">
        <v>23</v>
      </c>
      <c r="H7" s="15">
        <v>11</v>
      </c>
      <c r="I7" s="15">
        <v>11.5</v>
      </c>
    </row>
    <row r="8" spans="1:9" x14ac:dyDescent="0.25">
      <c r="A8" s="18">
        <v>51</v>
      </c>
      <c r="B8" s="18">
        <v>0.78</v>
      </c>
      <c r="C8" s="18">
        <v>91</v>
      </c>
      <c r="D8" s="18"/>
    </row>
    <row r="9" spans="1:9" x14ac:dyDescent="0.25">
      <c r="A9" s="18">
        <v>58</v>
      </c>
      <c r="B9" s="18">
        <v>0.88</v>
      </c>
      <c r="C9" s="18">
        <v>109</v>
      </c>
      <c r="D9" s="18"/>
      <c r="F9" s="67" t="s">
        <v>26</v>
      </c>
      <c r="G9" s="67"/>
      <c r="H9" s="67"/>
      <c r="I9" s="67"/>
    </row>
    <row r="10" spans="1:9" x14ac:dyDescent="0.25">
      <c r="A10" s="18">
        <v>62</v>
      </c>
      <c r="B10" s="18">
        <v>0.88</v>
      </c>
      <c r="C10" s="18">
        <v>117</v>
      </c>
      <c r="D10" s="18"/>
    </row>
    <row r="11" spans="1:9" x14ac:dyDescent="0.25">
      <c r="A11" s="18">
        <v>74</v>
      </c>
      <c r="B11" s="18">
        <v>0.77</v>
      </c>
      <c r="C11" s="18">
        <v>131</v>
      </c>
      <c r="D11" s="18"/>
      <c r="F11" s="12"/>
    </row>
    <row r="12" spans="1:9" ht="30" x14ac:dyDescent="0.25">
      <c r="A12" s="18">
        <v>76</v>
      </c>
      <c r="B12" s="18">
        <v>0.78</v>
      </c>
      <c r="C12" s="18">
        <v>135</v>
      </c>
      <c r="D12" s="18"/>
      <c r="F12" s="14" t="s">
        <v>27</v>
      </c>
      <c r="G12" s="71" t="s">
        <v>29</v>
      </c>
      <c r="H12" s="71"/>
      <c r="I12" s="71"/>
    </row>
    <row r="13" spans="1:9" x14ac:dyDescent="0.25">
      <c r="A13" s="18">
        <v>77</v>
      </c>
      <c r="B13" s="18">
        <v>1.18</v>
      </c>
      <c r="C13" s="18">
        <v>168</v>
      </c>
      <c r="D13" s="18"/>
    </row>
    <row r="14" spans="1:9" x14ac:dyDescent="0.25">
      <c r="A14" s="18">
        <v>86</v>
      </c>
      <c r="B14" s="18">
        <v>0.88</v>
      </c>
      <c r="C14" s="18">
        <v>162</v>
      </c>
      <c r="D14" s="18"/>
    </row>
    <row r="15" spans="1:9" x14ac:dyDescent="0.25">
      <c r="A15" s="18">
        <v>92</v>
      </c>
      <c r="B15" s="18">
        <v>0.88</v>
      </c>
      <c r="C15" s="18">
        <v>173</v>
      </c>
      <c r="D15" s="18"/>
    </row>
    <row r="16" spans="1:9" x14ac:dyDescent="0.25">
      <c r="A16" s="18">
        <v>97</v>
      </c>
      <c r="B16" s="18">
        <v>0.77</v>
      </c>
      <c r="C16" s="18">
        <v>172</v>
      </c>
      <c r="D16" s="18"/>
    </row>
    <row r="17" spans="1:4" x14ac:dyDescent="0.25">
      <c r="A17" s="18"/>
      <c r="B17" s="18"/>
      <c r="C17" s="18"/>
      <c r="D17" s="18"/>
    </row>
    <row r="18" spans="1:4" ht="15.75" x14ac:dyDescent="0.25">
      <c r="A18" s="68" t="s">
        <v>54</v>
      </c>
      <c r="B18" s="68"/>
      <c r="C18" s="68"/>
      <c r="D18" s="18"/>
    </row>
    <row r="19" spans="1:4" ht="30" x14ac:dyDescent="0.25">
      <c r="A19" s="25" t="s">
        <v>51</v>
      </c>
      <c r="B19" s="18" t="s">
        <v>52</v>
      </c>
      <c r="C19" s="18" t="s">
        <v>53</v>
      </c>
      <c r="D19" s="18"/>
    </row>
    <row r="20" spans="1:4" x14ac:dyDescent="0.25">
      <c r="A20" s="18">
        <v>36</v>
      </c>
      <c r="B20" s="18">
        <v>0.86</v>
      </c>
      <c r="C20" s="18">
        <v>67</v>
      </c>
      <c r="D20" s="18"/>
    </row>
    <row r="21" spans="1:4" x14ac:dyDescent="0.25">
      <c r="A21" s="18">
        <v>39</v>
      </c>
      <c r="B21" s="18">
        <v>0.88</v>
      </c>
      <c r="C21" s="18">
        <v>73</v>
      </c>
      <c r="D21" s="18"/>
    </row>
    <row r="22" spans="1:4" x14ac:dyDescent="0.25">
      <c r="A22" s="18">
        <v>47</v>
      </c>
      <c r="B22" s="18">
        <v>1.08</v>
      </c>
      <c r="C22" s="18">
        <v>98</v>
      </c>
      <c r="D22" s="18"/>
    </row>
    <row r="23" spans="1:4" x14ac:dyDescent="0.25">
      <c r="A23" s="18">
        <v>52</v>
      </c>
      <c r="B23" s="18">
        <v>0.95</v>
      </c>
      <c r="C23" s="18">
        <v>101</v>
      </c>
      <c r="D23" s="18"/>
    </row>
    <row r="24" spans="1:4" x14ac:dyDescent="0.25">
      <c r="A24" s="18">
        <v>71</v>
      </c>
      <c r="B24" s="18">
        <v>0.9</v>
      </c>
      <c r="C24" s="18">
        <v>135</v>
      </c>
      <c r="D24" s="18"/>
    </row>
    <row r="25" spans="1:4" x14ac:dyDescent="0.25">
      <c r="A25" s="18">
        <v>74</v>
      </c>
      <c r="B25" s="18">
        <v>0.91</v>
      </c>
      <c r="C25" s="18">
        <v>141</v>
      </c>
      <c r="D25" s="18"/>
    </row>
    <row r="26" spans="1:4" x14ac:dyDescent="0.25">
      <c r="A26" s="18">
        <v>75</v>
      </c>
      <c r="B26" s="18">
        <v>0.88</v>
      </c>
      <c r="C26" s="18">
        <v>141</v>
      </c>
      <c r="D26" s="18"/>
    </row>
    <row r="27" spans="1:4" x14ac:dyDescent="0.25">
      <c r="A27" s="18">
        <v>76</v>
      </c>
      <c r="B27" s="18">
        <v>0.92</v>
      </c>
      <c r="C27" s="18">
        <v>146</v>
      </c>
      <c r="D27" s="18"/>
    </row>
    <row r="28" spans="1:4" x14ac:dyDescent="0.25">
      <c r="A28" s="18">
        <v>82</v>
      </c>
      <c r="B28" s="18">
        <v>0.81</v>
      </c>
      <c r="C28" s="18">
        <v>148</v>
      </c>
      <c r="D28" s="18"/>
    </row>
    <row r="29" spans="1:4" x14ac:dyDescent="0.25">
      <c r="A29" s="18">
        <v>83</v>
      </c>
      <c r="B29" s="18">
        <v>1.02</v>
      </c>
      <c r="C29" s="18">
        <v>168</v>
      </c>
      <c r="D29" s="18"/>
    </row>
    <row r="30" spans="1:4" x14ac:dyDescent="0.25">
      <c r="A30" s="18">
        <v>84</v>
      </c>
      <c r="B30" s="18">
        <v>1.05</v>
      </c>
      <c r="C30" s="18">
        <v>172</v>
      </c>
      <c r="D30" s="18"/>
    </row>
    <row r="31" spans="1:4" x14ac:dyDescent="0.25">
      <c r="A31" s="18"/>
      <c r="B31" s="18"/>
      <c r="C31" s="18"/>
      <c r="D31" s="18"/>
    </row>
    <row r="32" spans="1:4" ht="15.75" x14ac:dyDescent="0.25">
      <c r="A32" s="68" t="s">
        <v>55</v>
      </c>
      <c r="B32" s="68"/>
      <c r="C32" s="68"/>
      <c r="D32" s="18"/>
    </row>
    <row r="33" spans="1:4" ht="30" x14ac:dyDescent="0.25">
      <c r="A33" s="18" t="s">
        <v>51</v>
      </c>
      <c r="B33" s="18" t="s">
        <v>52</v>
      </c>
      <c r="C33" s="18" t="s">
        <v>53</v>
      </c>
      <c r="D33" s="18"/>
    </row>
    <row r="34" spans="1:4" x14ac:dyDescent="0.25">
      <c r="A34" s="18">
        <v>28</v>
      </c>
      <c r="B34" s="18">
        <v>1.02</v>
      </c>
      <c r="C34" s="18">
        <v>57</v>
      </c>
      <c r="D34" s="18"/>
    </row>
    <row r="35" spans="1:4" x14ac:dyDescent="0.25">
      <c r="A35" s="18">
        <v>33</v>
      </c>
      <c r="B35" s="18">
        <v>1</v>
      </c>
      <c r="C35" s="18">
        <v>66</v>
      </c>
      <c r="D35" s="18"/>
    </row>
    <row r="36" spans="1:4" x14ac:dyDescent="0.25">
      <c r="A36" s="18">
        <v>47</v>
      </c>
      <c r="B36" s="18">
        <v>1.02</v>
      </c>
      <c r="C36" s="18">
        <v>95</v>
      </c>
      <c r="D36" s="18"/>
    </row>
    <row r="37" spans="1:4" x14ac:dyDescent="0.25">
      <c r="A37" s="18">
        <v>53</v>
      </c>
      <c r="B37" s="18">
        <v>1</v>
      </c>
      <c r="C37" s="18">
        <v>106</v>
      </c>
      <c r="D37" s="18"/>
    </row>
    <row r="38" spans="1:4" x14ac:dyDescent="0.25">
      <c r="A38" s="18">
        <v>66</v>
      </c>
      <c r="B38" s="18">
        <v>1</v>
      </c>
      <c r="C38" s="18">
        <v>132</v>
      </c>
      <c r="D38" s="18"/>
    </row>
    <row r="39" spans="1:4" x14ac:dyDescent="0.25">
      <c r="A39" s="18">
        <v>89</v>
      </c>
      <c r="B39" s="18">
        <v>1</v>
      </c>
      <c r="C39" s="18">
        <v>178</v>
      </c>
      <c r="D39" s="18"/>
    </row>
    <row r="40" spans="1:4" x14ac:dyDescent="0.25">
      <c r="A40" s="18"/>
      <c r="B40" s="18"/>
      <c r="C40" s="18"/>
      <c r="D40" s="18"/>
    </row>
    <row r="41" spans="1:4" ht="15.75" x14ac:dyDescent="0.25">
      <c r="A41" s="68" t="s">
        <v>56</v>
      </c>
      <c r="B41" s="68"/>
      <c r="C41" s="68"/>
      <c r="D41" s="18"/>
    </row>
    <row r="42" spans="1:4" ht="30" x14ac:dyDescent="0.25">
      <c r="A42" s="18" t="s">
        <v>51</v>
      </c>
      <c r="B42" s="18" t="s">
        <v>52</v>
      </c>
      <c r="C42" s="18" t="s">
        <v>53</v>
      </c>
      <c r="D42" s="18"/>
    </row>
    <row r="43" spans="1:4" x14ac:dyDescent="0.25">
      <c r="A43" s="18">
        <v>18</v>
      </c>
      <c r="B43" s="18">
        <v>1</v>
      </c>
      <c r="C43" s="18">
        <v>36</v>
      </c>
      <c r="D43" s="18"/>
    </row>
    <row r="44" spans="1:4" x14ac:dyDescent="0.25">
      <c r="A44" s="18">
        <v>19</v>
      </c>
      <c r="B44" s="18">
        <v>1</v>
      </c>
      <c r="C44" s="18">
        <v>38</v>
      </c>
      <c r="D44" s="18"/>
    </row>
    <row r="45" spans="1:4" x14ac:dyDescent="0.25">
      <c r="A45" s="18">
        <v>28</v>
      </c>
      <c r="B45" s="18">
        <v>1.02</v>
      </c>
      <c r="C45" s="18">
        <v>57</v>
      </c>
      <c r="D45" s="18"/>
    </row>
    <row r="46" spans="1:4" x14ac:dyDescent="0.25">
      <c r="A46" s="18">
        <v>36</v>
      </c>
      <c r="B46" s="18">
        <v>1</v>
      </c>
      <c r="C46" s="18">
        <v>72</v>
      </c>
      <c r="D46" s="18"/>
    </row>
    <row r="47" spans="1:4" x14ac:dyDescent="0.25">
      <c r="A47" s="18">
        <v>45</v>
      </c>
      <c r="B47" s="18">
        <v>1</v>
      </c>
      <c r="C47" s="18">
        <v>90</v>
      </c>
      <c r="D47" s="18"/>
    </row>
    <row r="48" spans="1:4" x14ac:dyDescent="0.25">
      <c r="A48" s="18">
        <v>48</v>
      </c>
      <c r="B48" s="18">
        <v>0.98</v>
      </c>
      <c r="C48" s="18">
        <v>95</v>
      </c>
      <c r="D48" s="18"/>
    </row>
    <row r="49" spans="1:4" x14ac:dyDescent="0.25">
      <c r="A49" s="18">
        <v>58</v>
      </c>
      <c r="B49" s="18">
        <v>1</v>
      </c>
      <c r="C49" s="18">
        <v>116</v>
      </c>
      <c r="D49" s="18"/>
    </row>
    <row r="50" spans="1:4" x14ac:dyDescent="0.25">
      <c r="A50" s="18">
        <v>73</v>
      </c>
      <c r="B50" s="18">
        <v>1</v>
      </c>
      <c r="C50" s="18">
        <v>146</v>
      </c>
      <c r="D50" s="18"/>
    </row>
    <row r="51" spans="1:4" x14ac:dyDescent="0.25">
      <c r="A51" s="18"/>
      <c r="B51" s="18"/>
      <c r="C51" s="18"/>
      <c r="D51" s="18"/>
    </row>
    <row r="52" spans="1:4" ht="51.75" customHeight="1" x14ac:dyDescent="0.25">
      <c r="A52" s="70" t="s">
        <v>57</v>
      </c>
      <c r="B52" s="70"/>
      <c r="C52" s="70"/>
      <c r="D52" s="18"/>
    </row>
    <row r="53" spans="1:4" x14ac:dyDescent="0.25">
      <c r="A53" s="18"/>
      <c r="B53" s="18"/>
      <c r="C53" s="18"/>
      <c r="D53" s="18"/>
    </row>
  </sheetData>
  <mergeCells count="13">
    <mergeCell ref="A52:C52"/>
    <mergeCell ref="G12:I12"/>
    <mergeCell ref="A2:D2"/>
    <mergeCell ref="A18:C18"/>
    <mergeCell ref="A3:C3"/>
    <mergeCell ref="A41:C41"/>
    <mergeCell ref="A32:C32"/>
    <mergeCell ref="A1:D1"/>
    <mergeCell ref="F1:I1"/>
    <mergeCell ref="F9:I9"/>
    <mergeCell ref="F3:F4"/>
    <mergeCell ref="G3:I3"/>
    <mergeCell ref="F2:I2"/>
  </mergeCell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9"/>
  <sheetViews>
    <sheetView showGridLines="0" showRowColHeaders="0" tabSelected="1" workbookViewId="0">
      <selection activeCell="Q6" sqref="Q6"/>
    </sheetView>
  </sheetViews>
  <sheetFormatPr baseColWidth="10" defaultRowHeight="15" x14ac:dyDescent="0.25"/>
  <cols>
    <col min="1" max="1" width="19.7109375" style="2" customWidth="1"/>
    <col min="2" max="6" width="11.42578125" style="2"/>
    <col min="7" max="7" width="3.28515625" style="26" customWidth="1"/>
    <col min="8" max="8" width="27.28515625" style="2" customWidth="1"/>
    <col min="9" max="11" width="11.42578125" style="2"/>
    <col min="12" max="12" width="14.7109375" style="2" customWidth="1"/>
    <col min="13" max="13" width="4.140625" style="26" customWidth="1"/>
    <col min="14" max="16384" width="11.42578125" style="2"/>
  </cols>
  <sheetData>
    <row r="2" spans="1:12" ht="18.75" customHeight="1" x14ac:dyDescent="0.25">
      <c r="A2" s="74" t="s">
        <v>61</v>
      </c>
      <c r="B2" s="74"/>
      <c r="C2" s="74"/>
      <c r="D2" s="74"/>
      <c r="E2" s="74"/>
      <c r="F2" s="74"/>
      <c r="H2" s="74" t="s">
        <v>62</v>
      </c>
      <c r="I2" s="74"/>
      <c r="J2" s="74"/>
      <c r="K2" s="74"/>
      <c r="L2" s="74"/>
    </row>
    <row r="58" spans="8:12" x14ac:dyDescent="0.25">
      <c r="H58" s="73" t="s">
        <v>63</v>
      </c>
      <c r="I58" s="73"/>
      <c r="J58" s="73"/>
      <c r="K58" s="73"/>
      <c r="L58" s="73"/>
    </row>
    <row r="59" spans="8:12" ht="32.25" customHeight="1" x14ac:dyDescent="0.25">
      <c r="H59" s="73"/>
      <c r="I59" s="73"/>
      <c r="J59" s="73"/>
      <c r="K59" s="73"/>
      <c r="L59" s="73"/>
    </row>
  </sheetData>
  <mergeCells count="3">
    <mergeCell ref="H58:L59"/>
    <mergeCell ref="A2:F2"/>
    <mergeCell ref="H2:L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Instrucciones y autoría</vt:lpstr>
      <vt:lpstr>Inventario y cálculo</vt:lpstr>
      <vt:lpstr>Graficos y Analisis</vt:lpstr>
      <vt:lpstr>Otras variables</vt:lpstr>
      <vt:lpstr>Catálogo de equipos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dc:creator>
  <cp:lastModifiedBy>Karla María Astorga Castro</cp:lastModifiedBy>
  <cp:lastPrinted>2016-05-03T02:46:54Z</cp:lastPrinted>
  <dcterms:created xsi:type="dcterms:W3CDTF">2013-07-24T21:49:54Z</dcterms:created>
  <dcterms:modified xsi:type="dcterms:W3CDTF">2019-10-02T19:44:23Z</dcterms:modified>
</cp:coreProperties>
</file>