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GECA\P+L\AVP+L\Proceso AVP+L\Formularios y plantillas\Hojas envaidas a Aeris\"/>
    </mc:Choice>
  </mc:AlternateContent>
  <xr:revisionPtr revIDLastSave="0" documentId="13_ncr:1_{0C15A658-FC26-4E85-9108-0F893C0CECF2}" xr6:coauthVersionLast="45" xr6:coauthVersionMax="45" xr10:uidLastSave="{00000000-0000-0000-0000-000000000000}"/>
  <bookViews>
    <workbookView xWindow="-108" yWindow="-108" windowWidth="23256" windowHeight="12576" tabRatio="781" xr2:uid="{00000000-000D-0000-FFFF-FFFF00000000}"/>
  </bookViews>
  <sheets>
    <sheet name="Datos Generales" sheetId="28" r:id="rId1"/>
    <sheet name="Edificio-Proceso 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3" l="1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C49" i="3" l="1"/>
  <c r="C70" i="3" s="1"/>
  <c r="C50" i="3"/>
  <c r="H68" i="3"/>
  <c r="G68" i="3"/>
  <c r="E68" i="3"/>
  <c r="C68" i="3"/>
  <c r="N69" i="3" s="1"/>
  <c r="C69" i="3" s="1"/>
  <c r="H65" i="3"/>
  <c r="G65" i="3"/>
  <c r="E65" i="3"/>
  <c r="C65" i="3"/>
  <c r="N66" i="3" s="1"/>
  <c r="C66" i="3" s="1"/>
  <c r="H62" i="3"/>
  <c r="G62" i="3"/>
  <c r="E62" i="3"/>
  <c r="H56" i="3"/>
  <c r="G56" i="3"/>
  <c r="E56" i="3"/>
  <c r="C56" i="3"/>
  <c r="N57" i="3" s="1"/>
  <c r="H59" i="3"/>
  <c r="G59" i="3"/>
  <c r="E59" i="3"/>
  <c r="C59" i="3"/>
  <c r="N60" i="3" s="1"/>
  <c r="C60" i="3" s="1"/>
  <c r="C62" i="3"/>
  <c r="N63" i="3" s="1"/>
  <c r="C63" i="3" s="1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I20" i="3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56" i="3" l="1"/>
  <c r="I55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C58" i="3"/>
  <c r="E58" i="3"/>
  <c r="H58" i="3"/>
  <c r="F61" i="3" l="1"/>
  <c r="F49" i="3"/>
  <c r="F55" i="3"/>
  <c r="F70" i="3" s="1"/>
  <c r="F67" i="3"/>
  <c r="F58" i="3"/>
  <c r="D55" i="3"/>
  <c r="D58" i="3"/>
  <c r="D61" i="3"/>
  <c r="D67" i="3"/>
  <c r="F64" i="3"/>
  <c r="D64" i="3"/>
  <c r="D49" i="3"/>
  <c r="D70" i="3" s="1"/>
  <c r="H50" i="3" l="1"/>
  <c r="H71" i="3" s="1"/>
  <c r="G50" i="3"/>
  <c r="E50" i="3"/>
  <c r="C71" i="3"/>
  <c r="H49" i="3"/>
  <c r="H70" i="3" s="1"/>
  <c r="E49" i="3"/>
  <c r="E70" i="3" s="1"/>
  <c r="H67" i="3"/>
  <c r="E67" i="3"/>
  <c r="C67" i="3"/>
  <c r="H64" i="3"/>
  <c r="E64" i="3"/>
  <c r="C64" i="3"/>
  <c r="H61" i="3"/>
  <c r="E61" i="3"/>
  <c r="C61" i="3"/>
  <c r="H55" i="3"/>
  <c r="E55" i="3"/>
  <c r="C57" i="3"/>
  <c r="C55" i="3"/>
  <c r="E71" i="3" l="1"/>
  <c r="G71" i="3"/>
  <c r="K50" i="3"/>
  <c r="K71" i="3" s="1"/>
  <c r="J68" i="3"/>
  <c r="K59" i="3"/>
  <c r="D1" i="3"/>
  <c r="O69" i="3" l="1"/>
  <c r="J69" i="3" s="1"/>
  <c r="P60" i="3"/>
  <c r="K60" i="3" s="1"/>
  <c r="K62" i="3"/>
  <c r="K68" i="3"/>
  <c r="J62" i="3"/>
  <c r="J65" i="3"/>
  <c r="K65" i="3"/>
  <c r="K56" i="3"/>
  <c r="J59" i="3"/>
  <c r="J56" i="3"/>
  <c r="I59" i="3"/>
  <c r="I58" i="3"/>
  <c r="J50" i="3"/>
  <c r="J71" i="3" s="1"/>
  <c r="P66" i="3" l="1"/>
  <c r="K66" i="3" s="1"/>
  <c r="P63" i="3"/>
  <c r="K63" i="3" s="1"/>
  <c r="P69" i="3"/>
  <c r="K69" i="3" s="1"/>
  <c r="O66" i="3"/>
  <c r="J66" i="3" s="1"/>
  <c r="O63" i="3"/>
  <c r="J63" i="3" s="1"/>
  <c r="O60" i="3"/>
  <c r="J60" i="3" s="1"/>
  <c r="P57" i="3"/>
  <c r="K57" i="3" s="1"/>
  <c r="O57" i="3"/>
  <c r="J57" i="3" s="1"/>
  <c r="I62" i="3"/>
  <c r="I61" i="3"/>
  <c r="I64" i="3" l="1"/>
  <c r="I65" i="3"/>
  <c r="I68" i="3" l="1"/>
  <c r="I6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 chinchilla</author>
    <author>Marco Chinchilla Salazar</author>
  </authors>
  <commentList>
    <comment ref="C2" authorId="0" shapeId="0" xr:uid="{E4682AD3-F956-422F-9A19-A56E0918DBC3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Fecha en que se realiza la última actualización de la presente hoja de registro</t>
        </r>
      </text>
    </comment>
    <comment ref="H2" authorId="0" shapeId="0" xr:uid="{9431D3A8-A583-4B35-B60E-DF2ACBD43F7C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Nombre de la persona que ingresa los datos en el presente registro</t>
        </r>
      </text>
    </comment>
    <comment ref="C3" authorId="0" shapeId="0" xr:uid="{C8274DB2-D624-4692-8957-D56DE3874DA1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Fuente donde se toma el agua para uso, ya sea consumo humano y/o procesos de producción</t>
        </r>
      </text>
    </comment>
    <comment ref="D4" authorId="0" shapeId="0" xr:uid="{812438BB-3766-417C-96B7-6546178AF7E6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 En caso de contar con el servicio del AyA se pueden consultar el consumo de agua en la siguiente página https://www.aya.go.cr/servicioCliente/SitePages/consultaFacturacion.aspx, ingresando el número de NIS.</t>
        </r>
      </text>
    </comment>
    <comment ref="C6" authorId="0" shapeId="0" xr:uid="{46A219DA-751B-4C19-9663-DCC67A9709FD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Se refiere al indicador de línea base establecido en el cuadro 1 del documento de AVP+L firmado.</t>
        </r>
      </text>
    </comment>
    <comment ref="I7" authorId="0" shapeId="0" xr:uid="{2F1109A5-21BB-47DB-9EAB-1ED0633C71FF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Monto en colones correspondiente al pago promedio mensual por el suministro del recurso hidrico (para el periodo considrado como línea base), o los costos por la extracción del mismo.</t>
        </r>
      </text>
    </comment>
    <comment ref="E8" authorId="0" shapeId="0" xr:uid="{9FB3F858-B40D-4E5F-9571-75C73CA250AB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No es requerido llenar esta celda para casos de organizaciones en donde existe proceso de producción</t>
        </r>
      </text>
    </comment>
    <comment ref="E9" authorId="0" shapeId="0" xr:uid="{DE0F104D-417D-4C6D-A1E5-1F1CBD48EF74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No aplica para organzaciones en donde no existe proceso productivo.</t>
        </r>
      </text>
    </comment>
    <comment ref="I9" authorId="0" shapeId="0" xr:uid="{57230713-2D8C-4346-B563-6BD658B4F43D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Indicar la unidad de medida de la producción. Por ejemplo: m3 por ton de producto terminado. No aplica para organizaciones en donde no existe proceso productivo.</t>
        </r>
      </text>
    </comment>
    <comment ref="C11" authorId="0" shapeId="0" xr:uid="{FA17DA0A-3504-4998-9D94-9F8B104E7BD8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Meta ambiental acordada en el AVP+L</t>
        </r>
      </text>
    </comment>
    <comment ref="E13" authorId="0" shapeId="0" xr:uid="{312ACEB2-BECE-4FE7-95F4-9407F0815B3D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Colocar el valor meta absoluto al que debe llegar el indicador de línea base. Ej. Si el indicador de línea base era 5 m3 de agua por tonelada de producto terminado, y la meta del AVP+L fue reducir en un 25% el consumo de agua (reducir el indicador en 1,25 m3 por ton), entonces en esta celda se debe colocar "3,75")</t>
        </r>
      </text>
    </comment>
    <comment ref="I13" authorId="0" shapeId="0" xr:uid="{353D6AEF-2399-4DE3-A1EF-D4DFFF38C53B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Indicar la unidad de medida de la meta. Por ejemplo: m3 por mes ó m3 por ton de producto terminado.</t>
        </r>
      </text>
    </comment>
    <comment ref="C17" authorId="0" shapeId="0" xr:uid="{4FB9C9F3-DC3F-41A6-9368-A11F1D39CAAB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En caso que se cuente con más de una fuente de abastecimiento, en esta celda se debe consignar el consumo total (sumatoria de consumos de todas las fuentes).</t>
        </r>
      </text>
    </comment>
    <comment ref="D17" authorId="1" shapeId="0" xr:uid="{5B139705-7138-4C83-A5C6-1A612883E8CA}">
      <text>
        <r>
          <rPr>
            <b/>
            <sz val="9"/>
            <color indexed="81"/>
            <rFont val="Tahoma"/>
            <family val="2"/>
          </rPr>
          <t>Marco Chinchilla Salazar:</t>
        </r>
        <r>
          <rPr>
            <sz val="9"/>
            <color indexed="81"/>
            <rFont val="Tahoma"/>
            <family val="2"/>
          </rPr>
          <t xml:space="preserve">
En esta columna la reducción se calcula empleando la siguiente fórmula:
R = Ci - Ca
Donde:
R = Reducción (m3/mes)
Ci = Consumo inicial (m3/mes)
Ca = Consumo del mes de interés (m3/mes)
Un valor positivo indica que el Ci fue mayor que el Ca, es decir, existió una reducción en el consumo de agua respecto a la línea base (se resalta con números color verde). Caso contrario indica que no existió reducción en el consumo, se dió un incremento en el consumo de agua respecto a la línea base (se resalta en números color rojo).</t>
        </r>
      </text>
    </comment>
    <comment ref="E17" authorId="0" shapeId="0" xr:uid="{66D00A8C-0AE5-4FBC-9F6B-EE4588A56B3B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Monto en colones correspondiente al pago mensual por el suministro del recurso hidrico (para el periodo considrado como línea base), o los costos por la extracción del mismo.</t>
        </r>
      </text>
    </comment>
    <comment ref="F17" authorId="1" shapeId="0" xr:uid="{E5A13EA7-D8E6-45EB-BEF2-DE107E1B7EDB}">
      <text>
        <r>
          <rPr>
            <b/>
            <sz val="9"/>
            <color indexed="81"/>
            <rFont val="Tahoma"/>
            <family val="2"/>
          </rPr>
          <t>Marco Chinchilla Salazar:</t>
        </r>
        <r>
          <rPr>
            <sz val="9"/>
            <color indexed="81"/>
            <rFont val="Tahoma"/>
            <family val="2"/>
          </rPr>
          <t xml:space="preserve">
En esta columna la reducción del gasto se calcula empleando la siguiente fórmula:
R = Ci - Ca
Donde:
R = Reducción (colones/mes)
Ci = Gasto inicial (colones/mes)
Ca = Gasto del mes de interés (colones/mes)
Un valor positivo indica que el Ci fue mayor que el Ca, es decir, existió una reducción en el gasto por consumo de agua respecto a la línea base (se resalta con números color verde). Caso contrario indica que no existió reducción en el gasto, se dió un incremento en el gasto por consumo de agua respecto a la línea base (se resalta en números color rojo).</t>
        </r>
      </text>
    </comment>
    <comment ref="G17" authorId="0" shapeId="0" xr:uid="{D4C1F574-7BDF-486D-93E1-8396F10B4EFF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Para casos en donde no existe procesos productivos.</t>
        </r>
      </text>
    </comment>
    <comment ref="H18" authorId="0" shapeId="0" xr:uid="{F4B4E6E8-DD70-4186-B185-1B65712A4B8A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Colocar el valor numérico</t>
        </r>
      </text>
    </comment>
    <comment ref="I18" authorId="0" shapeId="0" xr:uid="{200AEA77-9D82-418C-83C1-F3B09431D129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Indicar la unidad de medida de la producción. Por ejemplo: ton de producción terminado</t>
        </r>
      </text>
    </comment>
    <comment ref="A19" authorId="0" shapeId="0" xr:uid="{81428BF0-DE8B-498D-B692-4AB1DE6D365A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Ajustar los meses siguientes a partir del mes de inicio del AVP+L. El mes de inicio es el mes siguiente a la fecha de firma del AVP+L. Para ajustar en el cuadro las celdas de los meses siguientes, ponga el cursor en la celda A19, tome la esquina inferior derecha de la celda y hálela hacia abajo.</t>
        </r>
      </text>
    </comment>
    <comment ref="C53" authorId="0" shapeId="0" xr:uid="{BA1EB3B2-9049-4D7D-AE69-C8AC689D8D45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En caso que se cuente con más de una fuente de abastecimiento, en esta celda se debe consignar el consumo total (sumatoria de consumos de todas las fuentes).</t>
        </r>
      </text>
    </comment>
    <comment ref="E53" authorId="0" shapeId="0" xr:uid="{7039998D-B330-46C8-A916-91233C084BE5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Monto en colones correspondiente al pago mensual por el suministro del recurso hidrico (para el periodo considrado como línea base), o los costos por la extracción del mismo.</t>
        </r>
      </text>
    </comment>
    <comment ref="G53" authorId="0" shapeId="0" xr:uid="{76B0BA6F-D7F4-4DCA-98C7-AA2EB347F70D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Para casos en donde no existe procesos productivos.</t>
        </r>
      </text>
    </comment>
    <comment ref="H54" authorId="0" shapeId="0" xr:uid="{4BE38754-5C09-4D02-917C-D1384BE2DAC5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Colocar el valor numérico</t>
        </r>
      </text>
    </comment>
    <comment ref="I54" authorId="0" shapeId="0" xr:uid="{B7DE2C50-D5A8-42B0-AAE0-9BF555A73796}">
      <text>
        <r>
          <rPr>
            <b/>
            <sz val="9"/>
            <color indexed="81"/>
            <rFont val="Tahoma"/>
            <family val="2"/>
          </rPr>
          <t>marco chinchilla:</t>
        </r>
        <r>
          <rPr>
            <sz val="9"/>
            <color indexed="81"/>
            <rFont val="Tahoma"/>
            <family val="2"/>
          </rPr>
          <t xml:space="preserve">
Indicar la unidad de medida de la producción. Por ejemplo: ton de producción terminado</t>
        </r>
      </text>
    </comment>
  </commentList>
</comments>
</file>

<file path=xl/sharedStrings.xml><?xml version="1.0" encoding="utf-8"?>
<sst xmlns="http://schemas.openxmlformats.org/spreadsheetml/2006/main" count="160" uniqueCount="69">
  <si>
    <t>Mes</t>
  </si>
  <si>
    <t>FECHA DE ACTUALIZACIÓN:</t>
  </si>
  <si>
    <t>Responsable de registro:</t>
  </si>
  <si>
    <t>Teléfono:</t>
  </si>
  <si>
    <t>Correo electrónico:</t>
  </si>
  <si>
    <t>Total</t>
  </si>
  <si>
    <t># DE CONEXIÓN/NIS:</t>
  </si>
  <si>
    <t>---</t>
  </si>
  <si>
    <t>Organización:</t>
  </si>
  <si>
    <t>Puesto:</t>
  </si>
  <si>
    <t>Vigencia del AVP+L:</t>
  </si>
  <si>
    <t>Inicio:</t>
  </si>
  <si>
    <t>Fin:</t>
  </si>
  <si>
    <t>Período reportado:</t>
  </si>
  <si>
    <t>Provincia:</t>
  </si>
  <si>
    <t>Ubicación de la planta / edficación</t>
  </si>
  <si>
    <t>Cantón:</t>
  </si>
  <si>
    <t>Distrito:</t>
  </si>
  <si>
    <t>Dirección:</t>
  </si>
  <si>
    <t>ORGANIZACIÓN:</t>
  </si>
  <si>
    <t>EDIFICIO/PROCESO:</t>
  </si>
  <si>
    <t>ENCARGADO DE REGISTRO:</t>
  </si>
  <si>
    <t>Valor</t>
  </si>
  <si>
    <t>Unidad de medida</t>
  </si>
  <si>
    <t>Fuente 1:</t>
  </si>
  <si>
    <t>Fuente 2:</t>
  </si>
  <si>
    <t>Acueducto rural</t>
  </si>
  <si>
    <t>Acueducto AyA</t>
  </si>
  <si>
    <t>Acueducto municipal</t>
  </si>
  <si>
    <t>Acueducto (otro)</t>
  </si>
  <si>
    <t>Cuerpo de agua superficial</t>
  </si>
  <si>
    <t>Pozo</t>
  </si>
  <si>
    <t>CUADRO 1. REGISTRO MENSUAL DE CONSUMO DE AGUA</t>
  </si>
  <si>
    <t xml:space="preserve">FUENTE(S) DE ABASTECIMIENTO </t>
  </si>
  <si>
    <t>Semestre</t>
  </si>
  <si>
    <t>CUADRO 2. CONSUMO SEMESTRAL DE AGUA</t>
  </si>
  <si>
    <t>Semest. 1</t>
  </si>
  <si>
    <t>Semest. 2</t>
  </si>
  <si>
    <t>Semest. 3</t>
  </si>
  <si>
    <t>Semest. 4</t>
  </si>
  <si>
    <t>Semest. 5</t>
  </si>
  <si>
    <t>INDICADOR DE LÍNEA BASE</t>
  </si>
  <si>
    <t>Unidad de medida:</t>
  </si>
  <si>
    <r>
      <t>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>/mes</t>
    </r>
  </si>
  <si>
    <t>Consumo de agua por unidad de producción:</t>
  </si>
  <si>
    <t>Promedio mensual</t>
  </si>
  <si>
    <t>Total del período</t>
  </si>
  <si>
    <t>META AMBIENTAL</t>
  </si>
  <si>
    <t>Meta en función al consumo total</t>
  </si>
  <si>
    <t>Meta en función al consumo por unidad de producción</t>
  </si>
  <si>
    <t>Meta  acordada:</t>
  </si>
  <si>
    <t>Seguimiento de meta</t>
  </si>
  <si>
    <t>Meta en función al consumo por población servida</t>
  </si>
  <si>
    <t>Consumo de agua por población servida:</t>
  </si>
  <si>
    <t>Nota: emplear un único archivo en donde se vaya plasmando la totalidad de registros, de manera que se visualice el historial completo durante la vigencia del AVP+L</t>
  </si>
  <si>
    <t>La meta del AVP+L se estableció en función a: 1) consumo total; 2) consumo por unidad de producción; 3) o en función al consumo por población servida?</t>
  </si>
  <si>
    <t>Indicadores de consumo de agua</t>
  </si>
  <si>
    <t>Consumo total de agua (Ci):</t>
  </si>
  <si>
    <t>Gasto (Gi):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</si>
  <si>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 (Ca)</t>
    </r>
  </si>
  <si>
    <r>
      <t>Reducción del consumo respecto a línea base (m</t>
    </r>
    <r>
      <rPr>
        <b/>
        <vertAlign val="superscript"/>
        <sz val="10"/>
        <color theme="0"/>
        <rFont val="Calibri"/>
        <family val="2"/>
        <scheme val="minor"/>
      </rPr>
      <t>3</t>
    </r>
    <r>
      <rPr>
        <b/>
        <sz val="10"/>
        <color theme="0"/>
        <rFont val="Calibri"/>
        <family val="2"/>
        <scheme val="minor"/>
      </rPr>
      <t>) (Ci-Ca)</t>
    </r>
  </si>
  <si>
    <t>Gasto (colones) (Ga)</t>
  </si>
  <si>
    <t>Reducción del gasto respecto a línea base (Gi-Ga)</t>
  </si>
  <si>
    <t>Producción total (P)</t>
  </si>
  <si>
    <t>Nº de colaboradores (población servida) (E)</t>
  </si>
  <si>
    <r>
      <t>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 persona /mes (Ca/E)</t>
    </r>
  </si>
  <si>
    <r>
      <t>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por unidad de producción (Ca/P)</t>
    </r>
  </si>
  <si>
    <t>Reducción del gasto respecto a línea base 
(Gi-Ga)</t>
  </si>
  <si>
    <r>
      <t>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 xml:space="preserve">/persona/mes </t>
    </r>
    <r>
      <rPr>
        <sz val="10"/>
        <rFont val="Calibri"/>
        <family val="2"/>
      </rPr>
      <t>(aplica para organizaciones en donde no existe proceso de producción)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</si>
</sst>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&quot;₡&quot;#,##0"/>
    <numFmt numFmtId="166" formatCode="[$-140A]d&quot; de &quot;mmmm&quot; de &quot;yyyy;@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i/>
      <sz val="9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indexed="8"/>
      <name val="Calibri"/>
      <family val="2"/>
    </font>
    <font>
      <i/>
      <sz val="10"/>
      <color indexed="8"/>
      <name val="Calibri"/>
      <family val="2"/>
    </font>
    <font>
      <vertAlign val="superscript"/>
      <sz val="11"/>
      <name val="Calibri"/>
      <family val="2"/>
    </font>
    <font>
      <b/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sz val="10"/>
      <name val="Calibri"/>
      <family val="2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2" fontId="0" fillId="0" borderId="11" xfId="0" applyNumberFormat="1" applyBorder="1" applyAlignment="1" applyProtection="1">
      <alignment horizontal="center" vertical="center" wrapText="1"/>
    </xf>
    <xf numFmtId="2" fontId="0" fillId="0" borderId="14" xfId="0" applyNumberFormat="1" applyBorder="1" applyAlignment="1" applyProtection="1">
      <alignment horizontal="center" vertical="center" wrapText="1"/>
    </xf>
    <xf numFmtId="0" fontId="0" fillId="0" borderId="0" xfId="0" applyProtection="1"/>
    <xf numFmtId="2" fontId="5" fillId="3" borderId="8" xfId="0" applyNumberFormat="1" applyFont="1" applyFill="1" applyBorder="1" applyAlignment="1" applyProtection="1">
      <alignment horizontal="center" vertical="center" wrapText="1"/>
    </xf>
    <xf numFmtId="2" fontId="5" fillId="3" borderId="8" xfId="0" quotePrefix="1" applyNumberFormat="1" applyFont="1" applyFill="1" applyBorder="1" applyAlignment="1" applyProtection="1">
      <alignment horizontal="center" vertical="center" wrapText="1"/>
    </xf>
    <xf numFmtId="2" fontId="5" fillId="3" borderId="9" xfId="0" quotePrefix="1" applyNumberFormat="1" applyFont="1" applyFill="1" applyBorder="1" applyAlignment="1" applyProtection="1">
      <alignment horizontal="center" vertical="center" wrapText="1"/>
    </xf>
    <xf numFmtId="2" fontId="5" fillId="3" borderId="5" xfId="0" applyNumberFormat="1" applyFont="1" applyFill="1" applyBorder="1" applyAlignment="1" applyProtection="1">
      <alignment horizontal="center" vertical="center" wrapText="1"/>
    </xf>
    <xf numFmtId="2" fontId="5" fillId="3" borderId="6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0" fillId="0" borderId="0" xfId="0" applyBorder="1" applyProtection="1"/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/>
    <xf numFmtId="0" fontId="11" fillId="0" borderId="0" xfId="0" applyFont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/>
    <xf numFmtId="14" fontId="11" fillId="0" borderId="0" xfId="0" applyNumberFormat="1" applyFont="1" applyBorder="1" applyAlignment="1" applyProtection="1"/>
    <xf numFmtId="0" fontId="11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right"/>
    </xf>
    <xf numFmtId="2" fontId="0" fillId="0" borderId="1" xfId="0" applyNumberFormat="1" applyBorder="1" applyAlignment="1" applyProtection="1">
      <alignment horizontal="center" vertical="center" wrapText="1"/>
    </xf>
    <xf numFmtId="165" fontId="5" fillId="3" borderId="8" xfId="0" applyNumberFormat="1" applyFont="1" applyFill="1" applyBorder="1" applyAlignment="1" applyProtection="1">
      <alignment horizontal="center" vertical="center" wrapText="1"/>
    </xf>
    <xf numFmtId="165" fontId="5" fillId="3" borderId="5" xfId="0" applyNumberFormat="1" applyFont="1" applyFill="1" applyBorder="1" applyAlignment="1" applyProtection="1">
      <alignment horizontal="center" vertical="center" wrapText="1"/>
    </xf>
    <xf numFmtId="2" fontId="5" fillId="3" borderId="5" xfId="0" quotePrefix="1" applyNumberFormat="1" applyFont="1" applyFill="1" applyBorder="1" applyAlignment="1" applyProtection="1">
      <alignment horizontal="center" vertical="center" wrapText="1"/>
    </xf>
    <xf numFmtId="2" fontId="0" fillId="0" borderId="15" xfId="0" applyNumberFormat="1" applyBorder="1" applyAlignment="1" applyProtection="1">
      <alignment horizontal="center" vertical="center" wrapText="1"/>
    </xf>
    <xf numFmtId="2" fontId="0" fillId="0" borderId="17" xfId="0" applyNumberFormat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wrapText="1"/>
      <protection locked="0"/>
    </xf>
    <xf numFmtId="0" fontId="14" fillId="2" borderId="0" xfId="0" applyFont="1" applyFill="1" applyBorder="1" applyAlignment="1" applyProtection="1">
      <alignment horizontal="right" wrapText="1"/>
    </xf>
    <xf numFmtId="2" fontId="15" fillId="2" borderId="8" xfId="0" applyNumberFormat="1" applyFont="1" applyFill="1" applyBorder="1" applyAlignment="1" applyProtection="1">
      <alignment horizontal="center" vertical="center" wrapText="1"/>
    </xf>
    <xf numFmtId="165" fontId="15" fillId="2" borderId="8" xfId="0" applyNumberFormat="1" applyFont="1" applyFill="1" applyBorder="1" applyAlignment="1" applyProtection="1">
      <alignment horizontal="center" vertical="center" wrapText="1"/>
    </xf>
    <xf numFmtId="2" fontId="15" fillId="2" borderId="8" xfId="0" quotePrefix="1" applyNumberFormat="1" applyFont="1" applyFill="1" applyBorder="1" applyAlignment="1" applyProtection="1">
      <alignment horizontal="center" vertical="center" wrapText="1"/>
    </xf>
    <xf numFmtId="2" fontId="15" fillId="2" borderId="9" xfId="0" quotePrefix="1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0" fillId="0" borderId="1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65" fontId="0" fillId="0" borderId="15" xfId="1" applyNumberFormat="1" applyFont="1" applyBorder="1" applyAlignment="1" applyProtection="1">
      <alignment horizontal="center" vertical="center" wrapText="1"/>
    </xf>
    <xf numFmtId="165" fontId="4" fillId="0" borderId="1" xfId="1" applyNumberFormat="1" applyFont="1" applyBorder="1" applyAlignment="1" applyProtection="1">
      <alignment horizontal="center" vertical="center" wrapText="1"/>
    </xf>
    <xf numFmtId="165" fontId="0" fillId="0" borderId="1" xfId="1" applyNumberFormat="1" applyFont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wrapText="1"/>
    </xf>
    <xf numFmtId="0" fontId="14" fillId="2" borderId="0" xfId="0" applyFont="1" applyFill="1" applyBorder="1" applyAlignment="1" applyProtection="1">
      <alignment horizontal="right"/>
    </xf>
    <xf numFmtId="14" fontId="11" fillId="6" borderId="3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right" vertical="top"/>
    </xf>
    <xf numFmtId="0" fontId="2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165" fontId="4" fillId="0" borderId="13" xfId="1" applyNumberFormat="1" applyFont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left" vertical="center" wrapText="1"/>
    </xf>
    <xf numFmtId="2" fontId="0" fillId="0" borderId="13" xfId="0" applyNumberFormat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left" vertical="center" wrapText="1"/>
    </xf>
    <xf numFmtId="2" fontId="15" fillId="2" borderId="1" xfId="0" applyNumberFormat="1" applyFont="1" applyFill="1" applyBorder="1" applyAlignment="1" applyProtection="1">
      <alignment horizontal="center" vertical="center" wrapText="1"/>
    </xf>
    <xf numFmtId="165" fontId="15" fillId="2" borderId="1" xfId="0" applyNumberFormat="1" applyFont="1" applyFill="1" applyBorder="1" applyAlignment="1" applyProtection="1">
      <alignment horizontal="center" vertical="center" wrapText="1"/>
    </xf>
    <xf numFmtId="2" fontId="15" fillId="2" borderId="1" xfId="0" quotePrefix="1" applyNumberFormat="1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left" vertical="center" wrapText="1"/>
    </xf>
    <xf numFmtId="2" fontId="15" fillId="2" borderId="11" xfId="0" applyNumberFormat="1" applyFont="1" applyFill="1" applyBorder="1" applyAlignment="1" applyProtection="1">
      <alignment horizontal="center" vertical="center" wrapText="1"/>
    </xf>
    <xf numFmtId="0" fontId="19" fillId="2" borderId="13" xfId="0" applyFont="1" applyFill="1" applyBorder="1" applyAlignment="1" applyProtection="1">
      <alignment horizontal="left" vertical="center" wrapText="1"/>
    </xf>
    <xf numFmtId="2" fontId="5" fillId="3" borderId="15" xfId="0" applyNumberFormat="1" applyFont="1" applyFill="1" applyBorder="1" applyAlignment="1" applyProtection="1">
      <alignment horizontal="center" vertical="center" wrapText="1"/>
    </xf>
    <xf numFmtId="165" fontId="5" fillId="3" borderId="15" xfId="0" applyNumberFormat="1" applyFont="1" applyFill="1" applyBorder="1" applyAlignment="1" applyProtection="1">
      <alignment horizontal="center" vertical="center" wrapText="1"/>
    </xf>
    <xf numFmtId="2" fontId="5" fillId="3" borderId="15" xfId="0" quotePrefix="1" applyNumberFormat="1" applyFont="1" applyFill="1" applyBorder="1" applyAlignment="1" applyProtection="1">
      <alignment horizontal="center" vertical="center" wrapText="1"/>
    </xf>
    <xf numFmtId="2" fontId="5" fillId="3" borderId="17" xfId="0" quotePrefix="1" applyNumberFormat="1" applyFont="1" applyFill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horizontal="left" vertical="center" wrapText="1"/>
    </xf>
    <xf numFmtId="2" fontId="15" fillId="5" borderId="8" xfId="0" applyNumberFormat="1" applyFont="1" applyFill="1" applyBorder="1" applyAlignment="1" applyProtection="1">
      <alignment horizontal="center" vertical="center" wrapText="1"/>
    </xf>
    <xf numFmtId="165" fontId="15" fillId="5" borderId="8" xfId="0" applyNumberFormat="1" applyFont="1" applyFill="1" applyBorder="1" applyAlignment="1" applyProtection="1">
      <alignment horizontal="center" vertical="center" wrapText="1"/>
    </xf>
    <xf numFmtId="2" fontId="15" fillId="5" borderId="8" xfId="0" quotePrefix="1" applyNumberFormat="1" applyFont="1" applyFill="1" applyBorder="1" applyAlignment="1" applyProtection="1">
      <alignment horizontal="center" vertical="center" wrapText="1"/>
    </xf>
    <xf numFmtId="2" fontId="15" fillId="5" borderId="9" xfId="0" quotePrefix="1" applyNumberFormat="1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left" vertical="center" wrapText="1"/>
    </xf>
    <xf numFmtId="2" fontId="15" fillId="5" borderId="1" xfId="0" applyNumberFormat="1" applyFont="1" applyFill="1" applyBorder="1" applyAlignment="1" applyProtection="1">
      <alignment horizontal="center" vertical="center" wrapText="1"/>
    </xf>
    <xf numFmtId="2" fontId="15" fillId="5" borderId="1" xfId="0" quotePrefix="1" applyNumberFormat="1" applyFont="1" applyFill="1" applyBorder="1" applyAlignment="1" applyProtection="1">
      <alignment horizontal="center" vertical="center" wrapText="1"/>
    </xf>
    <xf numFmtId="165" fontId="15" fillId="5" borderId="1" xfId="0" applyNumberFormat="1" applyFont="1" applyFill="1" applyBorder="1" applyAlignment="1" applyProtection="1">
      <alignment horizontal="center" vertical="center" wrapText="1"/>
    </xf>
    <xf numFmtId="2" fontId="15" fillId="5" borderId="11" xfId="0" applyNumberFormat="1" applyFont="1" applyFill="1" applyBorder="1" applyAlignment="1" applyProtection="1">
      <alignment horizontal="center" vertical="center" wrapText="1"/>
    </xf>
    <xf numFmtId="0" fontId="19" fillId="5" borderId="13" xfId="0" applyFont="1" applyFill="1" applyBorder="1" applyAlignment="1" applyProtection="1">
      <alignment horizontal="left" vertical="center" wrapText="1"/>
    </xf>
    <xf numFmtId="165" fontId="15" fillId="5" borderId="13" xfId="0" quotePrefix="1" applyNumberFormat="1" applyFont="1" applyFill="1" applyBorder="1" applyAlignment="1" applyProtection="1">
      <alignment horizontal="center" vertical="center" wrapText="1"/>
    </xf>
    <xf numFmtId="2" fontId="15" fillId="5" borderId="14" xfId="0" applyNumberFormat="1" applyFont="1" applyFill="1" applyBorder="1" applyAlignment="1" applyProtection="1">
      <alignment horizontal="center" vertical="center" wrapText="1"/>
    </xf>
    <xf numFmtId="0" fontId="19" fillId="5" borderId="5" xfId="0" applyFont="1" applyFill="1" applyBorder="1" applyAlignment="1" applyProtection="1">
      <alignment horizontal="left" vertical="center" wrapText="1"/>
    </xf>
    <xf numFmtId="165" fontId="15" fillId="5" borderId="5" xfId="0" quotePrefix="1" applyNumberFormat="1" applyFont="1" applyFill="1" applyBorder="1" applyAlignment="1" applyProtection="1">
      <alignment horizontal="center" vertical="center" wrapText="1"/>
    </xf>
    <xf numFmtId="2" fontId="15" fillId="5" borderId="6" xfId="0" applyNumberFormat="1" applyFont="1" applyFill="1" applyBorder="1" applyAlignment="1" applyProtection="1">
      <alignment horizontal="center" vertical="center" wrapText="1"/>
    </xf>
    <xf numFmtId="2" fontId="15" fillId="5" borderId="5" xfId="0" applyNumberFormat="1" applyFont="1" applyFill="1" applyBorder="1" applyAlignment="1" applyProtection="1">
      <alignment horizontal="center" vertical="center" wrapText="1"/>
    </xf>
    <xf numFmtId="2" fontId="15" fillId="5" borderId="13" xfId="0" applyNumberFormat="1" applyFont="1" applyFill="1" applyBorder="1" applyAlignment="1" applyProtection="1">
      <alignment horizontal="center" vertical="center" wrapText="1"/>
    </xf>
    <xf numFmtId="165" fontId="15" fillId="0" borderId="13" xfId="0" quotePrefix="1" applyNumberFormat="1" applyFont="1" applyFill="1" applyBorder="1" applyAlignment="1" applyProtection="1">
      <alignment horizontal="center" vertical="center" wrapText="1"/>
    </xf>
    <xf numFmtId="2" fontId="15" fillId="0" borderId="13" xfId="0" applyNumberFormat="1" applyFont="1" applyFill="1" applyBorder="1" applyAlignment="1" applyProtection="1">
      <alignment horizontal="center" vertical="center" wrapText="1"/>
    </xf>
    <xf numFmtId="2" fontId="15" fillId="0" borderId="14" xfId="0" applyNumberFormat="1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wrapText="1"/>
    </xf>
    <xf numFmtId="0" fontId="0" fillId="7" borderId="15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13" xfId="0" applyFill="1" applyBorder="1" applyAlignment="1" applyProtection="1">
      <alignment horizontal="center" vertical="center" wrapText="1"/>
      <protection locked="0"/>
    </xf>
    <xf numFmtId="165" fontId="0" fillId="7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" xfId="1" applyNumberFormat="1" applyFont="1" applyFill="1" applyBorder="1" applyAlignment="1" applyProtection="1">
      <alignment horizontal="center" vertical="center" wrapText="1"/>
      <protection locked="0"/>
    </xf>
    <xf numFmtId="165" fontId="0" fillId="7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3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Protection="1"/>
    <xf numFmtId="0" fontId="0" fillId="7" borderId="15" xfId="0" applyFill="1" applyBorder="1" applyAlignment="1" applyProtection="1">
      <alignment horizontal="left" vertical="center" wrapText="1"/>
      <protection locked="0"/>
    </xf>
    <xf numFmtId="0" fontId="11" fillId="6" borderId="3" xfId="0" applyFont="1" applyFill="1" applyBorder="1" applyAlignment="1" applyProtection="1">
      <alignment horizontal="left"/>
      <protection locked="0"/>
    </xf>
    <xf numFmtId="0" fontId="11" fillId="6" borderId="2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6" borderId="3" xfId="0" applyFont="1" applyFill="1" applyBorder="1" applyAlignment="1" applyProtection="1">
      <alignment horizontal="left" wrapText="1"/>
      <protection locked="0"/>
    </xf>
    <xf numFmtId="0" fontId="8" fillId="7" borderId="3" xfId="0" applyFont="1" applyFill="1" applyBorder="1" applyAlignment="1" applyProtection="1">
      <alignment horizontal="left" wrapText="1"/>
      <protection locked="0"/>
    </xf>
    <xf numFmtId="0" fontId="8" fillId="7" borderId="3" xfId="0" applyFont="1" applyFill="1" applyBorder="1" applyAlignment="1" applyProtection="1">
      <alignment horizontal="center" wrapText="1"/>
      <protection locked="0"/>
    </xf>
    <xf numFmtId="166" fontId="1" fillId="7" borderId="2" xfId="0" applyNumberFormat="1" applyFont="1" applyFill="1" applyBorder="1" applyAlignment="1" applyProtection="1">
      <alignment horizontal="left"/>
      <protection locked="0"/>
    </xf>
    <xf numFmtId="0" fontId="1" fillId="7" borderId="2" xfId="0" applyFont="1" applyFill="1" applyBorder="1" applyAlignment="1" applyProtection="1">
      <alignment horizontal="left"/>
      <protection locked="0"/>
    </xf>
    <xf numFmtId="0" fontId="8" fillId="7" borderId="2" xfId="0" applyFont="1" applyFill="1" applyBorder="1" applyAlignment="1" applyProtection="1">
      <alignment horizontal="left" wrapText="1"/>
      <protection locked="0"/>
    </xf>
    <xf numFmtId="0" fontId="8" fillId="7" borderId="2" xfId="0" applyFont="1" applyFill="1" applyBorder="1" applyAlignment="1" applyProtection="1">
      <alignment horizontal="center" wrapText="1"/>
      <protection locked="0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horizontal="center" vertical="center" wrapText="1"/>
    </xf>
    <xf numFmtId="0" fontId="21" fillId="4" borderId="30" xfId="0" applyFont="1" applyFill="1" applyBorder="1" applyAlignment="1" applyProtection="1">
      <alignment horizontal="center" vertical="center" wrapText="1"/>
    </xf>
    <xf numFmtId="0" fontId="21" fillId="4" borderId="31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left"/>
      <protection locked="0"/>
    </xf>
    <xf numFmtId="0" fontId="7" fillId="4" borderId="18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165" fontId="0" fillId="7" borderId="3" xfId="1" applyNumberFormat="1" applyFon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</xf>
    <xf numFmtId="0" fontId="7" fillId="4" borderId="39" xfId="0" applyFont="1" applyFill="1" applyBorder="1" applyAlignment="1" applyProtection="1">
      <alignment horizontal="center" vertical="center" wrapText="1"/>
    </xf>
    <xf numFmtId="0" fontId="7" fillId="4" borderId="41" xfId="0" applyFont="1" applyFill="1" applyBorder="1" applyAlignment="1" applyProtection="1">
      <alignment horizontal="center" vertical="center" wrapText="1"/>
    </xf>
    <xf numFmtId="0" fontId="7" fillId="4" borderId="40" xfId="0" applyFont="1" applyFill="1" applyBorder="1" applyAlignment="1" applyProtection="1">
      <alignment horizontal="center" vertical="center" wrapText="1"/>
    </xf>
    <xf numFmtId="17" fontId="0" fillId="7" borderId="16" xfId="0" applyNumberFormat="1" applyFill="1" applyBorder="1" applyAlignment="1" applyProtection="1">
      <alignment horizontal="center" vertical="center" wrapText="1"/>
      <protection locked="0"/>
    </xf>
    <xf numFmtId="17" fontId="0" fillId="7" borderId="15" xfId="0" applyNumberFormat="1" applyFill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</xf>
    <xf numFmtId="0" fontId="2" fillId="3" borderId="37" xfId="0" applyFont="1" applyFill="1" applyBorder="1" applyAlignment="1" applyProtection="1">
      <alignment horizontal="left" vertical="center" wrapText="1"/>
    </xf>
    <xf numFmtId="0" fontId="2" fillId="3" borderId="29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left" vertical="center" wrapText="1"/>
    </xf>
    <xf numFmtId="0" fontId="18" fillId="5" borderId="33" xfId="0" applyFont="1" applyFill="1" applyBorder="1" applyAlignment="1" applyProtection="1">
      <alignment horizontal="center" vertical="center" wrapText="1"/>
    </xf>
    <xf numFmtId="0" fontId="18" fillId="5" borderId="3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 wrapText="1"/>
    </xf>
    <xf numFmtId="2" fontId="15" fillId="5" borderId="38" xfId="0" applyNumberFormat="1" applyFont="1" applyFill="1" applyBorder="1" applyAlignment="1" applyProtection="1">
      <alignment horizontal="center" vertical="center" wrapText="1"/>
    </xf>
    <xf numFmtId="2" fontId="15" fillId="5" borderId="23" xfId="0" applyNumberFormat="1" applyFont="1" applyFill="1" applyBorder="1" applyAlignment="1" applyProtection="1">
      <alignment horizontal="center" vertical="center" wrapText="1"/>
    </xf>
    <xf numFmtId="0" fontId="18" fillId="5" borderId="7" xfId="0" applyFont="1" applyFill="1" applyBorder="1" applyAlignment="1" applyProtection="1">
      <alignment horizontal="center" vertical="center" wrapText="1"/>
    </xf>
    <xf numFmtId="0" fontId="18" fillId="5" borderId="10" xfId="0" applyFont="1" applyFill="1" applyBorder="1" applyAlignment="1" applyProtection="1">
      <alignment horizontal="center" vertical="center" wrapText="1"/>
    </xf>
    <xf numFmtId="0" fontId="18" fillId="5" borderId="4" xfId="0" applyFont="1" applyFill="1" applyBorder="1" applyAlignment="1" applyProtection="1">
      <alignment horizontal="center" vertical="center" wrapText="1"/>
    </xf>
    <xf numFmtId="2" fontId="15" fillId="0" borderId="34" xfId="0" applyNumberFormat="1" applyFont="1" applyFill="1" applyBorder="1" applyAlignment="1" applyProtection="1">
      <alignment horizontal="center" vertical="center" wrapText="1"/>
    </xf>
    <xf numFmtId="2" fontId="15" fillId="0" borderId="35" xfId="0" applyNumberFormat="1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 wrapText="1"/>
    </xf>
    <xf numFmtId="2" fontId="15" fillId="5" borderId="34" xfId="0" applyNumberFormat="1" applyFont="1" applyFill="1" applyBorder="1" applyAlignment="1" applyProtection="1">
      <alignment horizontal="center" vertical="center" wrapText="1"/>
    </xf>
    <xf numFmtId="2" fontId="15" fillId="5" borderId="35" xfId="0" applyNumberFormat="1" applyFont="1" applyFill="1" applyBorder="1" applyAlignment="1" applyProtection="1">
      <alignment horizontal="center" vertical="center" wrapText="1"/>
    </xf>
    <xf numFmtId="0" fontId="18" fillId="2" borderId="33" xfId="0" applyFont="1" applyFill="1" applyBorder="1" applyAlignment="1" applyProtection="1">
      <alignment horizontal="center" vertical="center" wrapText="1"/>
    </xf>
    <xf numFmtId="0" fontId="18" fillId="2" borderId="32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0" fontId="2" fillId="3" borderId="22" xfId="0" applyFont="1" applyFill="1" applyBorder="1" applyAlignment="1" applyProtection="1">
      <alignment horizontal="left" vertical="center" wrapText="1"/>
    </xf>
  </cellXfs>
  <cellStyles count="2">
    <cellStyle name="Moneda" xfId="1" builtinId="4"/>
    <cellStyle name="Normal" xfId="0" builtinId="0"/>
  </cellStyles>
  <dxfs count="39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color rgb="FF9C0006"/>
      </font>
    </dxf>
    <dxf>
      <font>
        <color theme="8" tint="-0.499984740745262"/>
      </font>
    </dxf>
    <dxf>
      <font>
        <color rgb="FF9C0006"/>
      </font>
    </dxf>
    <dxf>
      <font>
        <color theme="8" tint="-0.499984740745262"/>
      </font>
    </dxf>
    <dxf>
      <font>
        <color theme="8" tint="-0.499984740745262"/>
      </font>
    </dxf>
    <dxf>
      <font>
        <color rgb="FF9C0006"/>
      </font>
    </dxf>
    <dxf>
      <font>
        <color theme="8" tint="-0.24994659260841701"/>
      </font>
    </dxf>
    <dxf>
      <font>
        <color theme="8" tint="-0.499984740745262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Consumo</a:t>
            </a:r>
            <a:r>
              <a:rPr lang="es-CR" sz="1400" baseline="0"/>
              <a:t> de agua y producción (totales)</a:t>
            </a:r>
            <a:endParaRPr lang="es-CR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Consumo de agua (m3)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'Edificio-Proceso 1'!$A$19:$A$48</c:f>
              <c:numCache>
                <c:formatCode>mmm\-yy</c:formatCode>
                <c:ptCount val="30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</c:numCache>
            </c:numRef>
          </c:cat>
          <c:val>
            <c:numRef>
              <c:f>'Edificio-Proceso 1'!$C$19:$C$48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09BA-4A3B-91F4-803BEA76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6823791"/>
        <c:axId val="1633383903"/>
      </c:barChart>
      <c:lineChart>
        <c:grouping val="standard"/>
        <c:varyColors val="0"/>
        <c:ser>
          <c:idx val="1"/>
          <c:order val="1"/>
          <c:tx>
            <c:v>Producción (unidades)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'Edificio-Proceso 1'!$A$19:$A$48</c:f>
              <c:numCache>
                <c:formatCode>mmm\-yy</c:formatCode>
                <c:ptCount val="30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</c:numCache>
            </c:numRef>
          </c:cat>
          <c:val>
            <c:numRef>
              <c:f>'Edificio-Proceso 1'!$H$19:$H$48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A-4A3B-91F4-803BEA76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647199"/>
        <c:axId val="119600639"/>
      </c:lineChart>
      <c:dateAx>
        <c:axId val="1936823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33383903"/>
        <c:crosses val="autoZero"/>
        <c:auto val="1"/>
        <c:lblOffset val="100"/>
        <c:baseTimeUnit val="months"/>
      </c:dateAx>
      <c:valAx>
        <c:axId val="163338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Consumo</a:t>
                </a:r>
                <a:r>
                  <a:rPr lang="es-CR" baseline="0"/>
                  <a:t> de agua (m3)</a:t>
                </a:r>
                <a:endParaRPr lang="es-C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936823791"/>
        <c:crosses val="autoZero"/>
        <c:crossBetween val="between"/>
      </c:valAx>
      <c:valAx>
        <c:axId val="1196006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64647199"/>
        <c:crosses val="max"/>
        <c:crossBetween val="between"/>
      </c:valAx>
      <c:dateAx>
        <c:axId val="2646471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9600639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R" sz="1400" b="1"/>
              <a:t>Consumo de agua</a:t>
            </a:r>
          </a:p>
          <a:p>
            <a:pPr>
              <a:defRPr sz="1400" b="1"/>
            </a:pPr>
            <a:r>
              <a:rPr lang="es-CR" sz="1400" b="1"/>
              <a:t>(m</a:t>
            </a:r>
            <a:r>
              <a:rPr lang="es-CR" sz="1400" b="1" baseline="30000"/>
              <a:t>3</a:t>
            </a:r>
            <a:r>
              <a:rPr lang="es-CR" sz="1400" b="1" baseline="0"/>
              <a:t> por unidad de producción)</a:t>
            </a:r>
            <a:endParaRPr lang="es-CR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'Edificio-Proceso 1'!$A$19:$A$48</c:f>
              <c:numCache>
                <c:formatCode>mmm\-yy</c:formatCode>
                <c:ptCount val="30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</c:numCache>
            </c:numRef>
          </c:cat>
          <c:val>
            <c:numRef>
              <c:f>'Edificio-Proceso 1'!$K$19:$K$48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0-40AA-A1FE-123EA4B56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11823"/>
        <c:axId val="106812383"/>
      </c:barChart>
      <c:dateAx>
        <c:axId val="26821182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6812383"/>
        <c:crosses val="autoZero"/>
        <c:auto val="1"/>
        <c:lblOffset val="100"/>
        <c:baseTimeUnit val="months"/>
      </c:dateAx>
      <c:valAx>
        <c:axId val="106812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b="1"/>
                  <a:t>Consumo</a:t>
                </a:r>
                <a:r>
                  <a:rPr lang="es-CR" b="1" baseline="0"/>
                  <a:t> de agua (m3 por unidad de producción)</a:t>
                </a:r>
                <a:endParaRPr lang="es-CR" b="1"/>
              </a:p>
            </c:rich>
          </c:tx>
          <c:layout>
            <c:manualLayout>
              <c:xMode val="edge"/>
              <c:yMode val="edge"/>
              <c:x val="8.8456640574666335E-3"/>
              <c:y val="0.32099242237671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68211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2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636270</xdr:colOff>
      <xdr:row>0</xdr:row>
      <xdr:rowOff>22860</xdr:rowOff>
    </xdr:from>
    <xdr:to>
      <xdr:col>12</xdr:col>
      <xdr:colOff>598170</xdr:colOff>
      <xdr:row>6</xdr:row>
      <xdr:rowOff>51435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6130290" y="22860"/>
          <a:ext cx="4000500" cy="112585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Acuerdos Voluntarios de Producción</a:t>
          </a:r>
          <a:r>
            <a:rPr lang="es-CR" sz="2200" b="1" baseline="0"/>
            <a:t> más Limpia (AVP+L)</a:t>
          </a:r>
          <a:endParaRPr lang="es-CR" sz="2200" b="1"/>
        </a:p>
      </xdr:txBody>
    </xdr:sp>
    <xdr:clientData/>
  </xdr:twoCellAnchor>
  <xdr:oneCellAnchor>
    <xdr:from>
      <xdr:col>5</xdr:col>
      <xdr:colOff>447674</xdr:colOff>
      <xdr:row>6</xdr:row>
      <xdr:rowOff>102458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71974" y="138261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1.0)</a:t>
          </a:r>
        </a:p>
      </xdr:txBody>
    </xdr:sp>
    <xdr:clientData/>
  </xdr:oneCellAnchor>
  <xdr:twoCellAnchor editAs="oneCell">
    <xdr:from>
      <xdr:col>5</xdr:col>
      <xdr:colOff>99061</xdr:colOff>
      <xdr:row>0</xdr:row>
      <xdr:rowOff>129540</xdr:rowOff>
    </xdr:from>
    <xdr:to>
      <xdr:col>7</xdr:col>
      <xdr:colOff>647701</xdr:colOff>
      <xdr:row>5</xdr:row>
      <xdr:rowOff>114300</xdr:rowOff>
    </xdr:to>
    <xdr:pic>
      <xdr:nvPicPr>
        <xdr:cNvPr id="7" name="Imagen 6" descr="C:\Users\sarguello.DIGECA\AppData\Local\Microsoft\Windows\INetCache\Content.Word\Logo Minae.jpg">
          <a:extLst>
            <a:ext uri="{FF2B5EF4-FFF2-40B4-BE49-F238E27FC236}">
              <a16:creationId xmlns:a16="http://schemas.microsoft.com/office/drawing/2014/main" id="{D4461A6B-96F5-470E-9600-14B53917F37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31" b="23121"/>
        <a:stretch/>
      </xdr:blipFill>
      <xdr:spPr bwMode="auto">
        <a:xfrm>
          <a:off x="4023361" y="129540"/>
          <a:ext cx="2118360" cy="8991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175260</xdr:colOff>
      <xdr:row>1</xdr:row>
      <xdr:rowOff>0</xdr:rowOff>
    </xdr:from>
    <xdr:to>
      <xdr:col>4</xdr:col>
      <xdr:colOff>624840</xdr:colOff>
      <xdr:row>23</xdr:row>
      <xdr:rowOff>182880</xdr:rowOff>
    </xdr:to>
    <xdr:pic>
      <xdr:nvPicPr>
        <xdr:cNvPr id="10" name="Imagen 9" descr="Rio Celeste, Alajuela Province, Costa Rica - Rio Celeste Waterfall,...">
          <a:extLst>
            <a:ext uri="{FF2B5EF4-FFF2-40B4-BE49-F238E27FC236}">
              <a16:creationId xmlns:a16="http://schemas.microsoft.com/office/drawing/2014/main" id="{603E1B76-329A-4DB7-93F8-D7E6B294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3589020" cy="500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46182</xdr:colOff>
      <xdr:row>73</xdr:row>
      <xdr:rowOff>58421</xdr:rowOff>
    </xdr:from>
    <xdr:to>
      <xdr:col>10</xdr:col>
      <xdr:colOff>1049482</xdr:colOff>
      <xdr:row>112</xdr:row>
      <xdr:rowOff>46182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A6C2C5-30CE-4EFD-8665-2D2A55899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52399</xdr:colOff>
      <xdr:row>114</xdr:row>
      <xdr:rowOff>168716</xdr:rowOff>
    </xdr:from>
    <xdr:to>
      <xdr:col>10</xdr:col>
      <xdr:colOff>1069880</xdr:colOff>
      <xdr:row>160</xdr:row>
      <xdr:rowOff>15394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A3820F8-0574-47C6-AD1C-582434024A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26"/>
  <sheetViews>
    <sheetView showGridLines="0" tabSelected="1" workbookViewId="0">
      <selection activeCell="I23" sqref="I23:M23"/>
    </sheetView>
  </sheetViews>
  <sheetFormatPr baseColWidth="10" defaultColWidth="11.44140625" defaultRowHeight="14.4" x14ac:dyDescent="0.3"/>
  <cols>
    <col min="1" max="8" width="11.44140625" style="3"/>
    <col min="9" max="9" width="9.33203125" style="3" customWidth="1"/>
    <col min="10" max="10" width="14.33203125" style="3" customWidth="1"/>
    <col min="11" max="11" width="8.88671875" style="3" customWidth="1"/>
    <col min="12" max="12" width="15" style="3" customWidth="1"/>
    <col min="13" max="13" width="13.21875" style="3" customWidth="1"/>
    <col min="14" max="16384" width="11.44140625" style="3"/>
  </cols>
  <sheetData>
    <row r="1" spans="1:13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3.4" x14ac:dyDescent="0.45">
      <c r="A7" s="12"/>
      <c r="B7" s="12"/>
      <c r="C7" s="12"/>
      <c r="D7" s="12"/>
      <c r="E7" s="12"/>
      <c r="F7" s="100"/>
      <c r="G7" s="100"/>
      <c r="H7" s="12"/>
      <c r="I7" s="12"/>
      <c r="J7" s="12"/>
      <c r="K7" s="12"/>
      <c r="L7" s="12"/>
      <c r="M7" s="12"/>
    </row>
    <row r="8" spans="1:13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" x14ac:dyDescent="0.35">
      <c r="A9" s="12"/>
      <c r="B9" s="12"/>
      <c r="C9" s="12"/>
      <c r="D9" s="12"/>
      <c r="E9" s="12"/>
      <c r="F9" s="13" t="s">
        <v>8</v>
      </c>
      <c r="G9" s="13"/>
      <c r="H9" s="13"/>
      <c r="I9" s="102"/>
      <c r="J9" s="102"/>
      <c r="K9" s="102"/>
      <c r="L9" s="102"/>
      <c r="M9" s="102"/>
    </row>
    <row r="10" spans="1:13" ht="18" x14ac:dyDescent="0.35">
      <c r="A10" s="12"/>
      <c r="B10" s="12"/>
      <c r="C10" s="12"/>
      <c r="D10" s="12"/>
      <c r="E10" s="12"/>
      <c r="F10" s="13"/>
      <c r="G10" s="13"/>
      <c r="H10" s="13"/>
      <c r="I10" s="88"/>
      <c r="J10" s="88"/>
      <c r="K10" s="88"/>
      <c r="L10" s="88"/>
      <c r="M10" s="88"/>
    </row>
    <row r="11" spans="1:13" ht="18" x14ac:dyDescent="0.35">
      <c r="A11" s="12"/>
      <c r="B11" s="12"/>
      <c r="C11" s="12"/>
      <c r="D11" s="12"/>
      <c r="E11" s="12"/>
      <c r="F11" s="13" t="s">
        <v>15</v>
      </c>
      <c r="G11" s="13"/>
      <c r="H11" s="13"/>
      <c r="I11" s="88"/>
      <c r="J11" s="88"/>
      <c r="K11" s="88"/>
      <c r="L11" s="88"/>
      <c r="M11" s="88"/>
    </row>
    <row r="12" spans="1:13" ht="18" x14ac:dyDescent="0.35">
      <c r="A12" s="12"/>
      <c r="B12" s="12"/>
      <c r="C12" s="12"/>
      <c r="D12" s="12"/>
      <c r="E12" s="12"/>
      <c r="F12" s="13"/>
      <c r="G12" s="13"/>
      <c r="H12" s="14" t="s">
        <v>14</v>
      </c>
      <c r="I12" s="102"/>
      <c r="J12" s="102"/>
      <c r="K12" s="102"/>
      <c r="L12" s="102"/>
      <c r="M12" s="102"/>
    </row>
    <row r="13" spans="1:13" ht="18" x14ac:dyDescent="0.35">
      <c r="A13" s="12"/>
      <c r="B13" s="12"/>
      <c r="C13" s="12"/>
      <c r="D13" s="12"/>
      <c r="E13" s="12"/>
      <c r="F13" s="13"/>
      <c r="G13" s="13"/>
      <c r="H13" s="14" t="s">
        <v>16</v>
      </c>
      <c r="I13" s="102"/>
      <c r="J13" s="102"/>
      <c r="K13" s="102"/>
      <c r="L13" s="102"/>
      <c r="M13" s="102"/>
    </row>
    <row r="14" spans="1:13" ht="18" x14ac:dyDescent="0.35">
      <c r="A14" s="12"/>
      <c r="B14" s="12"/>
      <c r="C14" s="12"/>
      <c r="D14" s="12"/>
      <c r="E14" s="12"/>
      <c r="F14" s="13"/>
      <c r="G14" s="13"/>
      <c r="H14" s="15" t="s">
        <v>17</v>
      </c>
      <c r="I14" s="102"/>
      <c r="J14" s="102"/>
      <c r="K14" s="102"/>
      <c r="L14" s="102"/>
      <c r="M14" s="102"/>
    </row>
    <row r="15" spans="1:13" ht="18" x14ac:dyDescent="0.35">
      <c r="A15" s="12"/>
      <c r="B15" s="12"/>
      <c r="C15" s="12"/>
      <c r="D15" s="12"/>
      <c r="E15" s="12"/>
      <c r="F15" s="13"/>
      <c r="G15" s="13"/>
      <c r="H15" s="14" t="s">
        <v>18</v>
      </c>
      <c r="I15" s="102"/>
      <c r="J15" s="102"/>
      <c r="K15" s="102"/>
      <c r="L15" s="102"/>
      <c r="M15" s="102"/>
    </row>
    <row r="16" spans="1:13" ht="18" x14ac:dyDescent="0.35">
      <c r="A16" s="12"/>
      <c r="B16" s="12"/>
      <c r="C16" s="12"/>
      <c r="D16" s="12"/>
      <c r="E16" s="12"/>
      <c r="F16" s="16"/>
      <c r="G16" s="17"/>
      <c r="H16" s="16"/>
      <c r="I16" s="101"/>
      <c r="J16" s="101"/>
      <c r="K16" s="101"/>
      <c r="L16" s="101"/>
      <c r="M16" s="16"/>
    </row>
    <row r="17" spans="1:13" ht="18" x14ac:dyDescent="0.35">
      <c r="A17" s="12"/>
      <c r="B17" s="12"/>
      <c r="C17" s="12"/>
      <c r="D17" s="12"/>
      <c r="E17" s="12"/>
      <c r="F17" s="17" t="s">
        <v>10</v>
      </c>
      <c r="G17" s="16"/>
      <c r="H17" s="16"/>
      <c r="I17" s="18" t="s">
        <v>11</v>
      </c>
      <c r="J17" s="46"/>
      <c r="K17" s="18" t="s">
        <v>12</v>
      </c>
      <c r="L17" s="46"/>
      <c r="M17" s="19"/>
    </row>
    <row r="18" spans="1:13" ht="18" x14ac:dyDescent="0.35">
      <c r="A18" s="12"/>
      <c r="B18" s="12"/>
      <c r="C18" s="12"/>
      <c r="D18" s="12"/>
      <c r="E18" s="12"/>
      <c r="F18" s="17"/>
      <c r="G18" s="16"/>
      <c r="H18" s="16"/>
      <c r="I18" s="19"/>
      <c r="J18" s="20"/>
      <c r="K18" s="19"/>
      <c r="L18" s="19"/>
      <c r="M18" s="19"/>
    </row>
    <row r="19" spans="1:13" ht="18" x14ac:dyDescent="0.35">
      <c r="A19" s="12"/>
      <c r="B19" s="12"/>
      <c r="C19" s="12"/>
      <c r="D19" s="12"/>
      <c r="E19" s="12"/>
      <c r="F19" s="17" t="s">
        <v>13</v>
      </c>
      <c r="G19" s="16"/>
      <c r="H19" s="16"/>
      <c r="I19" s="18" t="s">
        <v>11</v>
      </c>
      <c r="J19" s="46"/>
      <c r="K19" s="18" t="s">
        <v>12</v>
      </c>
      <c r="L19" s="46"/>
      <c r="M19" s="19"/>
    </row>
    <row r="20" spans="1:13" ht="18" x14ac:dyDescent="0.35">
      <c r="A20" s="12"/>
      <c r="B20" s="12"/>
      <c r="C20" s="12"/>
      <c r="D20" s="12"/>
      <c r="E20" s="12"/>
      <c r="F20" s="17"/>
      <c r="G20" s="16"/>
      <c r="H20" s="16"/>
      <c r="I20" s="19"/>
      <c r="J20" s="19"/>
      <c r="K20" s="19"/>
      <c r="L20" s="19"/>
      <c r="M20" s="19"/>
    </row>
    <row r="21" spans="1:13" ht="18" x14ac:dyDescent="0.35">
      <c r="A21" s="12"/>
      <c r="B21" s="12"/>
      <c r="C21" s="12"/>
      <c r="D21" s="12"/>
      <c r="E21" s="12"/>
      <c r="F21" s="17" t="s">
        <v>2</v>
      </c>
      <c r="G21" s="17"/>
      <c r="H21" s="16"/>
      <c r="I21" s="98"/>
      <c r="J21" s="98"/>
      <c r="K21" s="98"/>
      <c r="L21" s="98"/>
      <c r="M21" s="98"/>
    </row>
    <row r="22" spans="1:13" ht="18" x14ac:dyDescent="0.35">
      <c r="A22" s="12"/>
      <c r="B22" s="12"/>
      <c r="C22" s="12"/>
      <c r="D22" s="12"/>
      <c r="E22" s="12"/>
      <c r="F22" s="17" t="s">
        <v>9</v>
      </c>
      <c r="G22" s="16"/>
      <c r="H22" s="16"/>
      <c r="I22" s="99"/>
      <c r="J22" s="99"/>
      <c r="K22" s="99"/>
      <c r="L22" s="99"/>
      <c r="M22" s="99"/>
    </row>
    <row r="23" spans="1:13" ht="18" x14ac:dyDescent="0.35">
      <c r="A23" s="12"/>
      <c r="B23" s="12"/>
      <c r="C23" s="12"/>
      <c r="D23" s="12"/>
      <c r="E23" s="12"/>
      <c r="F23" s="17" t="s">
        <v>3</v>
      </c>
      <c r="G23" s="16"/>
      <c r="H23" s="16"/>
      <c r="I23" s="99"/>
      <c r="J23" s="99"/>
      <c r="K23" s="99"/>
      <c r="L23" s="99"/>
      <c r="M23" s="99"/>
    </row>
    <row r="24" spans="1:13" ht="18" x14ac:dyDescent="0.35">
      <c r="A24" s="12"/>
      <c r="B24" s="12"/>
      <c r="C24" s="12"/>
      <c r="D24" s="12"/>
      <c r="E24" s="12"/>
      <c r="F24" s="17" t="s">
        <v>4</v>
      </c>
      <c r="G24" s="16"/>
      <c r="H24" s="16"/>
      <c r="I24" s="99"/>
      <c r="J24" s="99"/>
      <c r="K24" s="99"/>
      <c r="L24" s="99"/>
      <c r="M24" s="99"/>
    </row>
    <row r="25" spans="1:13" ht="18" x14ac:dyDescent="0.35">
      <c r="A25" s="12"/>
      <c r="B25" s="12"/>
      <c r="C25" s="12"/>
      <c r="D25" s="12"/>
      <c r="E25" s="12"/>
      <c r="F25" s="16"/>
      <c r="G25" s="21"/>
      <c r="H25" s="16"/>
      <c r="I25" s="16"/>
      <c r="J25" s="16"/>
      <c r="K25" s="16"/>
      <c r="L25" s="16"/>
      <c r="M25" s="16"/>
    </row>
    <row r="26" spans="1:13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sheetProtection sheet="1" objects="1" scenarios="1" formatCells="0" formatColumns="0" formatRows="0" selectLockedCells="1"/>
  <protectedRanges>
    <protectedRange sqref="I9:L24" name="Rango1"/>
  </protectedRanges>
  <mergeCells count="11">
    <mergeCell ref="I21:M21"/>
    <mergeCell ref="I22:M22"/>
    <mergeCell ref="I23:M23"/>
    <mergeCell ref="I24:M24"/>
    <mergeCell ref="F7:G7"/>
    <mergeCell ref="I16:L16"/>
    <mergeCell ref="I9:M9"/>
    <mergeCell ref="I12:M12"/>
    <mergeCell ref="I13:M13"/>
    <mergeCell ref="I14:M14"/>
    <mergeCell ref="I15:M15"/>
  </mergeCells>
  <pageMargins left="0.47244094488188981" right="0.51181102362204722" top="1.5354330708661419" bottom="0.74803149606299213" header="0.5" footer="0.31496062992125984"/>
  <pageSetup scale="8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166"/>
  <sheetViews>
    <sheetView showGridLines="0" zoomScaleNormal="100" workbookViewId="0">
      <selection activeCell="I2" sqref="I2:K2"/>
    </sheetView>
  </sheetViews>
  <sheetFormatPr baseColWidth="10" defaultColWidth="11.44140625" defaultRowHeight="14.4" x14ac:dyDescent="0.3"/>
  <cols>
    <col min="1" max="1" width="7.6640625" style="3" customWidth="1"/>
    <col min="2" max="2" width="8.6640625" style="3" customWidth="1"/>
    <col min="3" max="3" width="14" style="3" customWidth="1"/>
    <col min="4" max="4" width="14.6640625" style="3" customWidth="1"/>
    <col min="5" max="5" width="16.109375" style="3" customWidth="1"/>
    <col min="6" max="6" width="13.6640625" style="3" customWidth="1"/>
    <col min="7" max="7" width="13.88671875" style="3" customWidth="1"/>
    <col min="8" max="8" width="10.88671875" style="3" customWidth="1"/>
    <col min="9" max="9" width="17.6640625" style="3" customWidth="1"/>
    <col min="10" max="10" width="15.88671875" style="3" customWidth="1"/>
    <col min="11" max="11" width="18.5546875" style="3" customWidth="1"/>
    <col min="12" max="13" width="11.44140625" style="3"/>
    <col min="14" max="16" width="11.44140625" style="3" hidden="1" customWidth="1"/>
    <col min="17" max="16384" width="11.44140625" style="3"/>
  </cols>
  <sheetData>
    <row r="1" spans="1:12" x14ac:dyDescent="0.3">
      <c r="A1" s="22"/>
      <c r="B1" s="22"/>
      <c r="C1" s="48" t="s">
        <v>19</v>
      </c>
      <c r="D1" s="103" t="str">
        <f>IF('Datos Generales'!I9="","",'Datos Generales'!I9)</f>
        <v/>
      </c>
      <c r="E1" s="103"/>
      <c r="F1" s="103"/>
      <c r="G1" s="32"/>
      <c r="H1" s="48" t="s">
        <v>20</v>
      </c>
      <c r="I1" s="103"/>
      <c r="J1" s="103"/>
      <c r="K1" s="103"/>
    </row>
    <row r="2" spans="1:12" x14ac:dyDescent="0.3">
      <c r="A2" s="22"/>
      <c r="B2" s="22"/>
      <c r="C2" s="11" t="s">
        <v>1</v>
      </c>
      <c r="D2" s="105"/>
      <c r="E2" s="105"/>
      <c r="F2" s="105"/>
      <c r="G2" s="49"/>
      <c r="H2" s="11" t="s">
        <v>21</v>
      </c>
      <c r="I2" s="106"/>
      <c r="J2" s="106"/>
      <c r="K2" s="106"/>
    </row>
    <row r="3" spans="1:12" x14ac:dyDescent="0.3">
      <c r="A3" s="22"/>
      <c r="B3" s="22"/>
      <c r="C3" s="11" t="s">
        <v>33</v>
      </c>
      <c r="D3" s="33" t="s">
        <v>24</v>
      </c>
      <c r="E3" s="107"/>
      <c r="F3" s="107"/>
      <c r="G3" s="50"/>
      <c r="H3" s="33" t="s">
        <v>25</v>
      </c>
      <c r="I3" s="108"/>
      <c r="J3" s="108"/>
      <c r="K3" s="108"/>
    </row>
    <row r="4" spans="1:12" x14ac:dyDescent="0.3">
      <c r="A4" s="22"/>
      <c r="B4" s="22"/>
      <c r="C4" s="23" t="s">
        <v>6</v>
      </c>
      <c r="D4" s="115"/>
      <c r="E4" s="115"/>
      <c r="F4" s="115"/>
      <c r="G4" s="32"/>
      <c r="H4" s="32"/>
      <c r="I4" s="32"/>
      <c r="J4" s="32"/>
      <c r="K4" s="32"/>
    </row>
    <row r="5" spans="1:12" ht="13.2" customHeight="1" x14ac:dyDescent="0.3">
      <c r="C5" s="9"/>
      <c r="D5" s="9"/>
      <c r="E5" s="9"/>
      <c r="F5" s="9"/>
      <c r="G5" s="9"/>
      <c r="H5" s="9"/>
      <c r="I5" s="9"/>
      <c r="J5" s="9"/>
      <c r="K5" s="9"/>
    </row>
    <row r="6" spans="1:12" ht="13.2" customHeight="1" x14ac:dyDescent="0.3">
      <c r="C6" s="23" t="s">
        <v>41</v>
      </c>
      <c r="D6" s="9"/>
      <c r="E6" s="9"/>
      <c r="F6" s="9"/>
      <c r="G6" s="9"/>
      <c r="H6" s="9"/>
      <c r="I6" s="9"/>
      <c r="J6" s="9"/>
      <c r="K6" s="9"/>
    </row>
    <row r="7" spans="1:12" ht="16.2" x14ac:dyDescent="0.3">
      <c r="D7" s="45" t="s">
        <v>57</v>
      </c>
      <c r="E7" s="104"/>
      <c r="F7" s="104"/>
      <c r="G7" s="44" t="s">
        <v>43</v>
      </c>
      <c r="H7" s="33" t="s">
        <v>58</v>
      </c>
      <c r="I7" s="123"/>
      <c r="J7" s="123"/>
      <c r="K7" s="123"/>
    </row>
    <row r="8" spans="1:12" ht="16.2" x14ac:dyDescent="0.3">
      <c r="D8" s="45" t="s">
        <v>53</v>
      </c>
      <c r="E8" s="104"/>
      <c r="F8" s="104"/>
      <c r="G8" s="10" t="s">
        <v>68</v>
      </c>
      <c r="H8" s="33"/>
      <c r="I8" s="44"/>
      <c r="J8" s="44"/>
      <c r="K8" s="44"/>
      <c r="L8" s="44"/>
    </row>
    <row r="9" spans="1:12" ht="14.4" customHeight="1" x14ac:dyDescent="0.3">
      <c r="C9" s="23"/>
      <c r="D9" s="45" t="s">
        <v>44</v>
      </c>
      <c r="E9" s="104"/>
      <c r="F9" s="104"/>
      <c r="H9" s="45" t="s">
        <v>42</v>
      </c>
      <c r="I9" s="103"/>
      <c r="J9" s="103"/>
      <c r="K9" s="103"/>
    </row>
    <row r="10" spans="1:12" ht="14.4" customHeight="1" x14ac:dyDescent="0.3">
      <c r="C10" s="23"/>
      <c r="D10" s="45"/>
      <c r="H10" s="45"/>
      <c r="I10" s="45"/>
      <c r="J10" s="45"/>
      <c r="K10" s="45"/>
    </row>
    <row r="11" spans="1:12" ht="14.4" customHeight="1" x14ac:dyDescent="0.3">
      <c r="C11" s="23" t="s">
        <v>47</v>
      </c>
      <c r="D11" s="45"/>
      <c r="H11" s="45"/>
      <c r="I11" s="45"/>
      <c r="J11" s="45"/>
      <c r="K11" s="45"/>
    </row>
    <row r="12" spans="1:12" ht="29.4" customHeight="1" x14ac:dyDescent="0.3">
      <c r="A12" s="136" t="s">
        <v>55</v>
      </c>
      <c r="B12" s="136"/>
      <c r="C12" s="136"/>
      <c r="D12" s="136"/>
      <c r="E12" s="136"/>
      <c r="F12" s="136"/>
      <c r="G12" s="136"/>
      <c r="H12" s="136"/>
      <c r="I12" s="121"/>
      <c r="J12" s="121"/>
      <c r="K12" s="121"/>
    </row>
    <row r="13" spans="1:12" ht="14.4" customHeight="1" x14ac:dyDescent="0.3">
      <c r="D13" s="23" t="s">
        <v>50</v>
      </c>
      <c r="E13" s="122"/>
      <c r="F13" s="122"/>
      <c r="H13" s="45" t="s">
        <v>42</v>
      </c>
      <c r="I13" s="107"/>
      <c r="J13" s="107"/>
      <c r="K13" s="107"/>
    </row>
    <row r="14" spans="1:12" ht="13.2" customHeight="1" x14ac:dyDescent="0.3">
      <c r="C14" s="9"/>
      <c r="D14" s="9"/>
      <c r="G14" s="9"/>
      <c r="H14" s="9"/>
      <c r="I14" s="9"/>
      <c r="J14" s="9"/>
      <c r="K14" s="9"/>
    </row>
    <row r="15" spans="1:12" x14ac:dyDescent="0.3">
      <c r="A15" s="38" t="s">
        <v>32</v>
      </c>
      <c r="B15" s="38"/>
      <c r="C15" s="9"/>
      <c r="D15" s="9"/>
      <c r="E15" s="9"/>
      <c r="F15" s="9"/>
      <c r="G15" s="9"/>
      <c r="H15" s="9"/>
      <c r="I15" s="9"/>
      <c r="J15" s="9"/>
      <c r="K15" s="9"/>
    </row>
    <row r="16" spans="1:12" ht="15" thickBot="1" x14ac:dyDescent="0.35">
      <c r="A16" s="96" t="s">
        <v>54</v>
      </c>
      <c r="B16" s="38"/>
      <c r="C16" s="9"/>
      <c r="D16" s="9"/>
      <c r="E16" s="9"/>
      <c r="F16" s="9"/>
      <c r="G16" s="9"/>
      <c r="H16" s="9"/>
      <c r="I16" s="9"/>
      <c r="J16" s="9"/>
      <c r="K16" s="9"/>
    </row>
    <row r="17" spans="1:14" ht="19.2" customHeight="1" x14ac:dyDescent="0.3">
      <c r="A17" s="109" t="s">
        <v>0</v>
      </c>
      <c r="B17" s="110"/>
      <c r="C17" s="116" t="s">
        <v>59</v>
      </c>
      <c r="D17" s="113" t="s">
        <v>60</v>
      </c>
      <c r="E17" s="116" t="s">
        <v>61</v>
      </c>
      <c r="F17" s="118" t="s">
        <v>67</v>
      </c>
      <c r="G17" s="116" t="s">
        <v>64</v>
      </c>
      <c r="H17" s="116" t="s">
        <v>63</v>
      </c>
      <c r="I17" s="116"/>
      <c r="J17" s="116" t="s">
        <v>56</v>
      </c>
      <c r="K17" s="117"/>
    </row>
    <row r="18" spans="1:14" ht="39.6" customHeight="1" thickBot="1" x14ac:dyDescent="0.35">
      <c r="A18" s="111"/>
      <c r="B18" s="112"/>
      <c r="C18" s="120"/>
      <c r="D18" s="114"/>
      <c r="E18" s="120"/>
      <c r="F18" s="119"/>
      <c r="G18" s="120"/>
      <c r="H18" s="30" t="s">
        <v>22</v>
      </c>
      <c r="I18" s="30" t="s">
        <v>23</v>
      </c>
      <c r="J18" s="30" t="s">
        <v>65</v>
      </c>
      <c r="K18" s="31" t="s">
        <v>66</v>
      </c>
    </row>
    <row r="19" spans="1:14" x14ac:dyDescent="0.3">
      <c r="A19" s="128">
        <v>44013</v>
      </c>
      <c r="B19" s="129"/>
      <c r="C19" s="89"/>
      <c r="D19" s="39" t="str">
        <f>IF(E7=0,"",IF(C19=0,"",E7-C19))</f>
        <v/>
      </c>
      <c r="E19" s="92"/>
      <c r="F19" s="41" t="str">
        <f>IF(I7=0,"",IF(E19=0,"",I7-E19))</f>
        <v/>
      </c>
      <c r="G19" s="89"/>
      <c r="H19" s="89"/>
      <c r="I19" s="97"/>
      <c r="J19" s="28" t="str">
        <f>IF(G19=0,"",IF(C19=0,"",C19/G19))</f>
        <v/>
      </c>
      <c r="K19" s="29" t="str">
        <f>IF(H19=0,"",IF(C19=0,"",C19/H19))</f>
        <v/>
      </c>
    </row>
    <row r="20" spans="1:14" x14ac:dyDescent="0.3">
      <c r="A20" s="128">
        <v>44044</v>
      </c>
      <c r="B20" s="129"/>
      <c r="C20" s="90"/>
      <c r="D20" s="40" t="str">
        <f>IF(E7=0,"",IF(C20=0,"",E7-C20))</f>
        <v/>
      </c>
      <c r="E20" s="93"/>
      <c r="F20" s="41" t="str">
        <f>IF(I7=0,"",IF(E20=0,"",I7-E20))</f>
        <v/>
      </c>
      <c r="G20" s="90"/>
      <c r="H20" s="90"/>
      <c r="I20" s="47" t="str">
        <f>IF(I19="","",IF(H20="","",I19))</f>
        <v/>
      </c>
      <c r="J20" s="24" t="str">
        <f t="shared" ref="J20:J48" si="0">IF(G20=0,"",IF(C20=0,"",C20/G20))</f>
        <v/>
      </c>
      <c r="K20" s="1" t="str">
        <f t="shared" ref="K20:K48" si="1">IF(H20=0,"",IF(C20=0,"",C20/H20))</f>
        <v/>
      </c>
      <c r="L20" s="124"/>
      <c r="M20" s="124"/>
      <c r="N20" s="124"/>
    </row>
    <row r="21" spans="1:14" x14ac:dyDescent="0.3">
      <c r="A21" s="128">
        <v>44075</v>
      </c>
      <c r="B21" s="129"/>
      <c r="C21" s="90"/>
      <c r="D21" s="40" t="str">
        <f>IF(E7=0,"",IF(C21=0,"",E7-C21))</f>
        <v/>
      </c>
      <c r="E21" s="94"/>
      <c r="F21" s="43" t="str">
        <f>IF(I7=0,"",IF(E21=0,"",I7-E21))</f>
        <v/>
      </c>
      <c r="G21" s="90"/>
      <c r="H21" s="90"/>
      <c r="I21" s="47" t="str">
        <f>IF(I20="","",IF(H21="","",I19))</f>
        <v/>
      </c>
      <c r="J21" s="24" t="str">
        <f t="shared" si="0"/>
        <v/>
      </c>
      <c r="K21" s="1" t="str">
        <f t="shared" si="1"/>
        <v/>
      </c>
      <c r="L21" s="124"/>
      <c r="M21" s="124"/>
      <c r="N21" s="124"/>
    </row>
    <row r="22" spans="1:14" x14ac:dyDescent="0.3">
      <c r="A22" s="128">
        <v>44105</v>
      </c>
      <c r="B22" s="129"/>
      <c r="C22" s="90"/>
      <c r="D22" s="40" t="str">
        <f>IF(E7=0,"",IF(C22=0,"",E7-C22))</f>
        <v/>
      </c>
      <c r="E22" s="93"/>
      <c r="F22" s="42" t="str">
        <f>IF(I7=0,"",IF(E22=0,"",I7-E22))</f>
        <v/>
      </c>
      <c r="G22" s="90"/>
      <c r="H22" s="90"/>
      <c r="I22" s="47" t="str">
        <f>IF(I21="","",IF(H22="","",I19))</f>
        <v/>
      </c>
      <c r="J22" s="24" t="str">
        <f t="shared" si="0"/>
        <v/>
      </c>
      <c r="K22" s="1" t="str">
        <f t="shared" si="1"/>
        <v/>
      </c>
      <c r="L22" s="124"/>
      <c r="M22" s="124"/>
      <c r="N22" s="124"/>
    </row>
    <row r="23" spans="1:14" x14ac:dyDescent="0.3">
      <c r="A23" s="128">
        <v>44136</v>
      </c>
      <c r="B23" s="129"/>
      <c r="C23" s="90"/>
      <c r="D23" s="40" t="str">
        <f>IF(E7=0,"",IF(C23=0,"",E7-C23))</f>
        <v/>
      </c>
      <c r="E23" s="93"/>
      <c r="F23" s="42" t="str">
        <f>IF(I7=0,"",IF(E23=0,"",I7-E23))</f>
        <v/>
      </c>
      <c r="G23" s="90"/>
      <c r="H23" s="90"/>
      <c r="I23" s="47" t="str">
        <f>IF(I22="","",IF(H23="","",I19))</f>
        <v/>
      </c>
      <c r="J23" s="24" t="str">
        <f t="shared" si="0"/>
        <v/>
      </c>
      <c r="K23" s="1" t="str">
        <f t="shared" si="1"/>
        <v/>
      </c>
      <c r="L23" s="124"/>
      <c r="M23" s="124"/>
      <c r="N23" s="124"/>
    </row>
    <row r="24" spans="1:14" x14ac:dyDescent="0.3">
      <c r="A24" s="128">
        <v>44166</v>
      </c>
      <c r="B24" s="129"/>
      <c r="C24" s="90"/>
      <c r="D24" s="40" t="str">
        <f>IF(E7=0,"",IF(C24=0,"",E7-C24))</f>
        <v/>
      </c>
      <c r="E24" s="93"/>
      <c r="F24" s="42" t="str">
        <f>IF(I7=0,"",IF(E24=0,"",I7-E24))</f>
        <v/>
      </c>
      <c r="G24" s="90"/>
      <c r="H24" s="90"/>
      <c r="I24" s="47" t="str">
        <f>IF(I23="","",IF(H24="","",I19))</f>
        <v/>
      </c>
      <c r="J24" s="24" t="str">
        <f t="shared" si="0"/>
        <v/>
      </c>
      <c r="K24" s="1" t="str">
        <f t="shared" si="1"/>
        <v/>
      </c>
    </row>
    <row r="25" spans="1:14" x14ac:dyDescent="0.3">
      <c r="A25" s="128">
        <v>44197</v>
      </c>
      <c r="B25" s="129"/>
      <c r="C25" s="90"/>
      <c r="D25" s="40" t="str">
        <f>IF(E7=0,"",IF(C25=0,"",E7-C25))</f>
        <v/>
      </c>
      <c r="E25" s="93"/>
      <c r="F25" s="42" t="str">
        <f>IF(I7=0,"",IF(E25=0,"",I7-E25))</f>
        <v/>
      </c>
      <c r="G25" s="90"/>
      <c r="H25" s="90"/>
      <c r="I25" s="47" t="str">
        <f>IF(I24="","",IF(H25="","",I19))</f>
        <v/>
      </c>
      <c r="J25" s="24" t="str">
        <f t="shared" si="0"/>
        <v/>
      </c>
      <c r="K25" s="1" t="str">
        <f t="shared" si="1"/>
        <v/>
      </c>
    </row>
    <row r="26" spans="1:14" x14ac:dyDescent="0.3">
      <c r="A26" s="128">
        <v>44228</v>
      </c>
      <c r="B26" s="129"/>
      <c r="C26" s="90"/>
      <c r="D26" s="40" t="str">
        <f>IF(E7=0,"",IF(C26=0,"",E7-C26))</f>
        <v/>
      </c>
      <c r="E26" s="93"/>
      <c r="F26" s="42" t="str">
        <f>IF(I7=0,"",IF(E26=0,"",I7-E26))</f>
        <v/>
      </c>
      <c r="G26" s="90"/>
      <c r="H26" s="90"/>
      <c r="I26" s="47" t="str">
        <f>IF(I25="","",IF(H26="","",I19))</f>
        <v/>
      </c>
      <c r="J26" s="24" t="str">
        <f t="shared" si="0"/>
        <v/>
      </c>
      <c r="K26" s="1" t="str">
        <f t="shared" si="1"/>
        <v/>
      </c>
    </row>
    <row r="27" spans="1:14" x14ac:dyDescent="0.3">
      <c r="A27" s="128">
        <v>44256</v>
      </c>
      <c r="B27" s="129"/>
      <c r="C27" s="90"/>
      <c r="D27" s="40" t="str">
        <f>IF(E7=0,"",IF(C27=0,"",E7-C27))</f>
        <v/>
      </c>
      <c r="E27" s="93"/>
      <c r="F27" s="42" t="str">
        <f>IF(I7=0,"",IF(E27=0,"",I7-E27))</f>
        <v/>
      </c>
      <c r="G27" s="90"/>
      <c r="H27" s="90"/>
      <c r="I27" s="47" t="str">
        <f>IF(I26="","",IF(H27="","",I19))</f>
        <v/>
      </c>
      <c r="J27" s="24" t="str">
        <f t="shared" si="0"/>
        <v/>
      </c>
      <c r="K27" s="1" t="str">
        <f t="shared" si="1"/>
        <v/>
      </c>
    </row>
    <row r="28" spans="1:14" x14ac:dyDescent="0.3">
      <c r="A28" s="128">
        <v>44287</v>
      </c>
      <c r="B28" s="129"/>
      <c r="C28" s="90"/>
      <c r="D28" s="40" t="str">
        <f>IF(E7=0,"",IF(C28=0,"",E7-C28))</f>
        <v/>
      </c>
      <c r="E28" s="93"/>
      <c r="F28" s="42" t="str">
        <f>IF(I7=0,"",IF(E28=0,"",I7-E28))</f>
        <v/>
      </c>
      <c r="G28" s="90"/>
      <c r="H28" s="90"/>
      <c r="I28" s="47" t="str">
        <f>IF(I27="","",IF(H28="","",I19))</f>
        <v/>
      </c>
      <c r="J28" s="24" t="str">
        <f t="shared" si="0"/>
        <v/>
      </c>
      <c r="K28" s="1" t="str">
        <f t="shared" si="1"/>
        <v/>
      </c>
    </row>
    <row r="29" spans="1:14" x14ac:dyDescent="0.3">
      <c r="A29" s="128">
        <v>44317</v>
      </c>
      <c r="B29" s="129"/>
      <c r="C29" s="90"/>
      <c r="D29" s="40" t="str">
        <f>IF(E7=0,"",IF(C29=0,"",E7-C29))</f>
        <v/>
      </c>
      <c r="E29" s="93"/>
      <c r="F29" s="42" t="str">
        <f>IF(I7=0,"",IF(E29=0,"",I7-E29))</f>
        <v/>
      </c>
      <c r="G29" s="90"/>
      <c r="H29" s="90"/>
      <c r="I29" s="47" t="str">
        <f>IF(I28="","",IF(H29="","",I19))</f>
        <v/>
      </c>
      <c r="J29" s="24" t="str">
        <f t="shared" si="0"/>
        <v/>
      </c>
      <c r="K29" s="1" t="str">
        <f t="shared" si="1"/>
        <v/>
      </c>
    </row>
    <row r="30" spans="1:14" x14ac:dyDescent="0.3">
      <c r="A30" s="128">
        <v>44348</v>
      </c>
      <c r="B30" s="129"/>
      <c r="C30" s="90"/>
      <c r="D30" s="40" t="str">
        <f>IF(E7=0,"",IF(C30=0,"",E7-C30))</f>
        <v/>
      </c>
      <c r="E30" s="93"/>
      <c r="F30" s="42" t="str">
        <f>IF(I7=0,"",IF(E30=0,"",I7-E30))</f>
        <v/>
      </c>
      <c r="G30" s="90"/>
      <c r="H30" s="90"/>
      <c r="I30" s="47" t="str">
        <f>IF(I29="","",IF(H30="","",I19))</f>
        <v/>
      </c>
      <c r="J30" s="24" t="str">
        <f t="shared" si="0"/>
        <v/>
      </c>
      <c r="K30" s="1" t="str">
        <f t="shared" si="1"/>
        <v/>
      </c>
    </row>
    <row r="31" spans="1:14" x14ac:dyDescent="0.3">
      <c r="A31" s="128">
        <v>44378</v>
      </c>
      <c r="B31" s="129"/>
      <c r="C31" s="90"/>
      <c r="D31" s="40" t="str">
        <f>IF(E7=0,"",IF(C31=0,"",E7-C31))</f>
        <v/>
      </c>
      <c r="E31" s="93"/>
      <c r="F31" s="42" t="str">
        <f>IF(I7=0,"",IF(E31=0,"",I7-E31))</f>
        <v/>
      </c>
      <c r="G31" s="90"/>
      <c r="H31" s="90"/>
      <c r="I31" s="47" t="str">
        <f>IF(I30="","",IF(H31="","",I19))</f>
        <v/>
      </c>
      <c r="J31" s="24" t="str">
        <f t="shared" si="0"/>
        <v/>
      </c>
      <c r="K31" s="1" t="str">
        <f t="shared" si="1"/>
        <v/>
      </c>
    </row>
    <row r="32" spans="1:14" x14ac:dyDescent="0.3">
      <c r="A32" s="128">
        <v>44409</v>
      </c>
      <c r="B32" s="129"/>
      <c r="C32" s="90"/>
      <c r="D32" s="40" t="str">
        <f>IF(E7=0,"",IF(C32=0,"",E7-C32))</f>
        <v/>
      </c>
      <c r="E32" s="93"/>
      <c r="F32" s="42" t="str">
        <f>IF(I7=0,"",IF(E32=0,"",I7-E32))</f>
        <v/>
      </c>
      <c r="G32" s="90"/>
      <c r="H32" s="90"/>
      <c r="I32" s="47" t="str">
        <f>IF(I31="","",IF(H32="","",I19))</f>
        <v/>
      </c>
      <c r="J32" s="24" t="str">
        <f t="shared" si="0"/>
        <v/>
      </c>
      <c r="K32" s="1" t="str">
        <f t="shared" si="1"/>
        <v/>
      </c>
    </row>
    <row r="33" spans="1:11" x14ac:dyDescent="0.3">
      <c r="A33" s="128">
        <v>44440</v>
      </c>
      <c r="B33" s="129"/>
      <c r="C33" s="90"/>
      <c r="D33" s="40" t="str">
        <f>IF(E7=0,"",IF(C33=0,"",E7-C33))</f>
        <v/>
      </c>
      <c r="E33" s="93"/>
      <c r="F33" s="42" t="str">
        <f>IF(I7=0,"",IF(E33=0,"",I7-E33))</f>
        <v/>
      </c>
      <c r="G33" s="90"/>
      <c r="H33" s="90"/>
      <c r="I33" s="47" t="str">
        <f>IF(I32="","",IF(H33="","",I19))</f>
        <v/>
      </c>
      <c r="J33" s="24" t="str">
        <f t="shared" si="0"/>
        <v/>
      </c>
      <c r="K33" s="1" t="str">
        <f t="shared" si="1"/>
        <v/>
      </c>
    </row>
    <row r="34" spans="1:11" x14ac:dyDescent="0.3">
      <c r="A34" s="128">
        <v>44470</v>
      </c>
      <c r="B34" s="129"/>
      <c r="C34" s="90"/>
      <c r="D34" s="40" t="str">
        <f>IF(E7=0,"",IF(C34=0,"",E7-C34))</f>
        <v/>
      </c>
      <c r="E34" s="93"/>
      <c r="F34" s="42" t="str">
        <f>IF(I7=0,"",IF(E34=0,"",I7-E34))</f>
        <v/>
      </c>
      <c r="G34" s="90"/>
      <c r="H34" s="90"/>
      <c r="I34" s="47" t="str">
        <f>IF(I33="","",IF(H34="","",I19))</f>
        <v/>
      </c>
      <c r="J34" s="24" t="str">
        <f t="shared" si="0"/>
        <v/>
      </c>
      <c r="K34" s="1" t="str">
        <f t="shared" si="1"/>
        <v/>
      </c>
    </row>
    <row r="35" spans="1:11" x14ac:dyDescent="0.3">
      <c r="A35" s="128">
        <v>44501</v>
      </c>
      <c r="B35" s="129"/>
      <c r="C35" s="90"/>
      <c r="D35" s="40" t="str">
        <f>IF(E7=0,"",IF(C35=0,"",E7-C35))</f>
        <v/>
      </c>
      <c r="E35" s="93"/>
      <c r="F35" s="42" t="str">
        <f>IF(I7=0,"",IF(E35=0,"",I7-E35))</f>
        <v/>
      </c>
      <c r="G35" s="90"/>
      <c r="H35" s="90"/>
      <c r="I35" s="47" t="str">
        <f>IF(I34="","",IF(H35="","",I19))</f>
        <v/>
      </c>
      <c r="J35" s="24" t="str">
        <f t="shared" si="0"/>
        <v/>
      </c>
      <c r="K35" s="1" t="str">
        <f t="shared" si="1"/>
        <v/>
      </c>
    </row>
    <row r="36" spans="1:11" x14ac:dyDescent="0.3">
      <c r="A36" s="128">
        <v>44531</v>
      </c>
      <c r="B36" s="129"/>
      <c r="C36" s="90"/>
      <c r="D36" s="40" t="str">
        <f>IF(E7=0,"",IF(C36=0,"",E7-C36))</f>
        <v/>
      </c>
      <c r="E36" s="93"/>
      <c r="F36" s="42" t="str">
        <f>IF(I7=0,"",IF(E36=0,"",I7-E36))</f>
        <v/>
      </c>
      <c r="G36" s="90"/>
      <c r="H36" s="90"/>
      <c r="I36" s="47" t="str">
        <f>IF(I35="","",IF(H36="","",I19))</f>
        <v/>
      </c>
      <c r="J36" s="24" t="str">
        <f t="shared" si="0"/>
        <v/>
      </c>
      <c r="K36" s="1" t="str">
        <f t="shared" si="1"/>
        <v/>
      </c>
    </row>
    <row r="37" spans="1:11" x14ac:dyDescent="0.3">
      <c r="A37" s="128">
        <v>44562</v>
      </c>
      <c r="B37" s="129"/>
      <c r="C37" s="90"/>
      <c r="D37" s="40" t="str">
        <f>IF(E7=0,"",IF(C37=0,"",E7-C37))</f>
        <v/>
      </c>
      <c r="E37" s="93"/>
      <c r="F37" s="42" t="str">
        <f>IF(I7=0,"",IF(E37=0,"",I7-E37))</f>
        <v/>
      </c>
      <c r="G37" s="90"/>
      <c r="H37" s="90"/>
      <c r="I37" s="47" t="str">
        <f>IF(I36="","",IF(H37="","",I19))</f>
        <v/>
      </c>
      <c r="J37" s="24" t="str">
        <f t="shared" si="0"/>
        <v/>
      </c>
      <c r="K37" s="1" t="str">
        <f t="shared" si="1"/>
        <v/>
      </c>
    </row>
    <row r="38" spans="1:11" x14ac:dyDescent="0.3">
      <c r="A38" s="128">
        <v>44593</v>
      </c>
      <c r="B38" s="129"/>
      <c r="C38" s="90"/>
      <c r="D38" s="40" t="str">
        <f>IF(E7=0,"",IF(C38=0,"",E7-C38))</f>
        <v/>
      </c>
      <c r="E38" s="93"/>
      <c r="F38" s="42" t="str">
        <f>IF(I7=0,"",IF(E38=0,"",I7-E38))</f>
        <v/>
      </c>
      <c r="G38" s="90"/>
      <c r="H38" s="90"/>
      <c r="I38" s="47" t="str">
        <f>IF(I37="","",IF(H38="","",I19))</f>
        <v/>
      </c>
      <c r="J38" s="24" t="str">
        <f t="shared" si="0"/>
        <v/>
      </c>
      <c r="K38" s="1" t="str">
        <f t="shared" si="1"/>
        <v/>
      </c>
    </row>
    <row r="39" spans="1:11" x14ac:dyDescent="0.3">
      <c r="A39" s="128">
        <v>44621</v>
      </c>
      <c r="B39" s="129"/>
      <c r="C39" s="90"/>
      <c r="D39" s="40" t="str">
        <f>IF(E7=0,"",IF(C39=0,"",E7-C39))</f>
        <v/>
      </c>
      <c r="E39" s="93"/>
      <c r="F39" s="42" t="str">
        <f>IF(I7=0,"",IF(E39=0,"",I7-E39))</f>
        <v/>
      </c>
      <c r="G39" s="90"/>
      <c r="H39" s="90"/>
      <c r="I39" s="47" t="str">
        <f>IF(I38="","",IF(H39="","",I19))</f>
        <v/>
      </c>
      <c r="J39" s="24" t="str">
        <f t="shared" si="0"/>
        <v/>
      </c>
      <c r="K39" s="1" t="str">
        <f t="shared" si="1"/>
        <v/>
      </c>
    </row>
    <row r="40" spans="1:11" x14ac:dyDescent="0.3">
      <c r="A40" s="128">
        <v>44652</v>
      </c>
      <c r="B40" s="129"/>
      <c r="C40" s="90"/>
      <c r="D40" s="40" t="str">
        <f>IF(E7=0,"",IF(C40=0,"",E7-C40))</f>
        <v/>
      </c>
      <c r="E40" s="93"/>
      <c r="F40" s="42" t="str">
        <f>IF(I7=0,"",IF(E40=0,"",I7-E40))</f>
        <v/>
      </c>
      <c r="G40" s="90"/>
      <c r="H40" s="90"/>
      <c r="I40" s="47" t="str">
        <f>IF(I39="","",IF(H40="","",I19))</f>
        <v/>
      </c>
      <c r="J40" s="24" t="str">
        <f t="shared" si="0"/>
        <v/>
      </c>
      <c r="K40" s="1" t="str">
        <f t="shared" si="1"/>
        <v/>
      </c>
    </row>
    <row r="41" spans="1:11" x14ac:dyDescent="0.3">
      <c r="A41" s="128">
        <v>44682</v>
      </c>
      <c r="B41" s="129"/>
      <c r="C41" s="90"/>
      <c r="D41" s="40" t="str">
        <f>IF(E7=0,"",IF(C41=0,"",E7-C41))</f>
        <v/>
      </c>
      <c r="E41" s="93"/>
      <c r="F41" s="42" t="str">
        <f>IF(I7=0,"",IF(E41=0,"",I7-E41))</f>
        <v/>
      </c>
      <c r="G41" s="90"/>
      <c r="H41" s="90"/>
      <c r="I41" s="47" t="str">
        <f>IF(I40="","",IF(H41="","",I19))</f>
        <v/>
      </c>
      <c r="J41" s="24" t="str">
        <f t="shared" si="0"/>
        <v/>
      </c>
      <c r="K41" s="1" t="str">
        <f t="shared" si="1"/>
        <v/>
      </c>
    </row>
    <row r="42" spans="1:11" x14ac:dyDescent="0.3">
      <c r="A42" s="128">
        <v>44713</v>
      </c>
      <c r="B42" s="129"/>
      <c r="C42" s="90"/>
      <c r="D42" s="40" t="str">
        <f>IF(E7=0,"",IF(C42=0,"",E7-C42))</f>
        <v/>
      </c>
      <c r="E42" s="93"/>
      <c r="F42" s="42" t="str">
        <f>IF(I7=0,"",IF(E42=0,"",I7-E42))</f>
        <v/>
      </c>
      <c r="G42" s="90"/>
      <c r="H42" s="90"/>
      <c r="I42" s="47" t="str">
        <f>IF(I41="","",IF(H42="","",I19))</f>
        <v/>
      </c>
      <c r="J42" s="24" t="str">
        <f t="shared" si="0"/>
        <v/>
      </c>
      <c r="K42" s="1" t="str">
        <f t="shared" si="1"/>
        <v/>
      </c>
    </row>
    <row r="43" spans="1:11" x14ac:dyDescent="0.3">
      <c r="A43" s="128">
        <v>44743</v>
      </c>
      <c r="B43" s="129"/>
      <c r="C43" s="90"/>
      <c r="D43" s="40" t="str">
        <f>IF(E7=0,"",IF(C43=0,"",E7-C43))</f>
        <v/>
      </c>
      <c r="E43" s="93"/>
      <c r="F43" s="42" t="str">
        <f>IF(I7=0,"",IF(E43=0,"",I7-E43))</f>
        <v/>
      </c>
      <c r="G43" s="90"/>
      <c r="H43" s="90"/>
      <c r="I43" s="47" t="str">
        <f>IF(I42="","",IF(H43="","",I19))</f>
        <v/>
      </c>
      <c r="J43" s="24" t="str">
        <f t="shared" si="0"/>
        <v/>
      </c>
      <c r="K43" s="1" t="str">
        <f t="shared" si="1"/>
        <v/>
      </c>
    </row>
    <row r="44" spans="1:11" x14ac:dyDescent="0.3">
      <c r="A44" s="128">
        <v>44774</v>
      </c>
      <c r="B44" s="129"/>
      <c r="C44" s="90"/>
      <c r="D44" s="40" t="str">
        <f>IF(E7=0,"",IF(C44=0,"",E7-C44))</f>
        <v/>
      </c>
      <c r="E44" s="93"/>
      <c r="F44" s="42" t="str">
        <f>IF(I7=0,"",IF(E44=0,"",I7-E44))</f>
        <v/>
      </c>
      <c r="G44" s="90"/>
      <c r="H44" s="90"/>
      <c r="I44" s="47" t="str">
        <f>IF(I43="","",IF(H44="","",I19))</f>
        <v/>
      </c>
      <c r="J44" s="24" t="str">
        <f t="shared" si="0"/>
        <v/>
      </c>
      <c r="K44" s="1" t="str">
        <f t="shared" si="1"/>
        <v/>
      </c>
    </row>
    <row r="45" spans="1:11" x14ac:dyDescent="0.3">
      <c r="A45" s="128">
        <v>44805</v>
      </c>
      <c r="B45" s="129"/>
      <c r="C45" s="90"/>
      <c r="D45" s="40" t="str">
        <f>IF(E7=0,"",IF(C45=0,"",E7-C45))</f>
        <v/>
      </c>
      <c r="E45" s="93"/>
      <c r="F45" s="42" t="str">
        <f>IF(I7=0,"",IF(E45=0,"",I7-E45))</f>
        <v/>
      </c>
      <c r="G45" s="90"/>
      <c r="H45" s="90"/>
      <c r="I45" s="47" t="str">
        <f>IF(I44="","",IF(H45="","",I19))</f>
        <v/>
      </c>
      <c r="J45" s="24" t="str">
        <f t="shared" si="0"/>
        <v/>
      </c>
      <c r="K45" s="1" t="str">
        <f t="shared" si="1"/>
        <v/>
      </c>
    </row>
    <row r="46" spans="1:11" x14ac:dyDescent="0.3">
      <c r="A46" s="128">
        <v>44835</v>
      </c>
      <c r="B46" s="129"/>
      <c r="C46" s="90"/>
      <c r="D46" s="40" t="str">
        <f>IF(E7=0,"",IF(C46=0,"",E7-C46))</f>
        <v/>
      </c>
      <c r="E46" s="93"/>
      <c r="F46" s="42" t="str">
        <f>IF(I7=0,"",IF(E46=0,"",I7-E46))</f>
        <v/>
      </c>
      <c r="G46" s="90"/>
      <c r="H46" s="90"/>
      <c r="I46" s="47" t="str">
        <f>IF(I45="","",IF(H46="","",I19))</f>
        <v/>
      </c>
      <c r="J46" s="24" t="str">
        <f t="shared" si="0"/>
        <v/>
      </c>
      <c r="K46" s="1" t="str">
        <f t="shared" si="1"/>
        <v/>
      </c>
    </row>
    <row r="47" spans="1:11" x14ac:dyDescent="0.3">
      <c r="A47" s="128">
        <v>44866</v>
      </c>
      <c r="B47" s="129"/>
      <c r="C47" s="90"/>
      <c r="D47" s="40" t="str">
        <f>IF(E7=0,"",IF(C47=0,"",E7-C47))</f>
        <v/>
      </c>
      <c r="E47" s="93"/>
      <c r="F47" s="42" t="str">
        <f>IF(I7=0,"",IF(E47=0,"",I7-E47))</f>
        <v/>
      </c>
      <c r="G47" s="90"/>
      <c r="H47" s="90"/>
      <c r="I47" s="47" t="str">
        <f>IF(I46="","",IF(H47="","",I19))</f>
        <v/>
      </c>
      <c r="J47" s="24" t="str">
        <f t="shared" si="0"/>
        <v/>
      </c>
      <c r="K47" s="1" t="str">
        <f t="shared" si="1"/>
        <v/>
      </c>
    </row>
    <row r="48" spans="1:11" ht="15" thickBot="1" x14ac:dyDescent="0.35">
      <c r="A48" s="128">
        <v>44896</v>
      </c>
      <c r="B48" s="129"/>
      <c r="C48" s="91"/>
      <c r="D48" s="51" t="str">
        <f>IF(E7=0,"",IF(C48=0,"",E7-C48))</f>
        <v/>
      </c>
      <c r="E48" s="95"/>
      <c r="F48" s="52" t="str">
        <f>IF(I7=0,"",IF(E48=0,"",I7-E48))</f>
        <v/>
      </c>
      <c r="G48" s="91"/>
      <c r="H48" s="91"/>
      <c r="I48" s="53" t="str">
        <f>IF(I47="","",IF(H48="","",I19))</f>
        <v/>
      </c>
      <c r="J48" s="54" t="str">
        <f t="shared" si="0"/>
        <v/>
      </c>
      <c r="K48" s="2" t="str">
        <f t="shared" si="1"/>
        <v/>
      </c>
    </row>
    <row r="49" spans="1:16" x14ac:dyDescent="0.3">
      <c r="A49" s="151" t="s">
        <v>46</v>
      </c>
      <c r="B49" s="152"/>
      <c r="C49" s="4" t="str">
        <f>IF(SUM(C19:C24,C25:C30,C31:C36,C37:C42,C43:C48)=0,"",SUM(C19:C24,C25:C30,C31:C36,C37:C42,C43:C48))</f>
        <v/>
      </c>
      <c r="D49" s="4" t="str">
        <f>IF(SUM(D19:D24,D25:D30,D31:D36,D37:D42,D43:D48)=0,"",SUM(D19:D24,D25:D30,D31:D36,D37:D42,D43:D48))</f>
        <v/>
      </c>
      <c r="E49" s="25" t="str">
        <f>IF(SUM(E19:E24,E25:E30,E31:E36,E37:E42,E43:E48)=0,"",SUM(E19:E24,E25:E30,E31:E36,E37:E42,E43:E48))</f>
        <v/>
      </c>
      <c r="F49" s="25" t="str">
        <f>IF(SUM(F19:F24,F25:F30,F31:F36,F37:F42,F43:F48)=0,"",SUM(F19:F24,F25:F30,F31:F36,F37:F42,F43:F48))</f>
        <v/>
      </c>
      <c r="G49" s="5" t="s">
        <v>7</v>
      </c>
      <c r="H49" s="5" t="str">
        <f>IF(SUM(H19:H24,H25:H30,H31:H36,H37:H42,H43:H48)=0,"",SUM(H19:H24,H25:H30,H31:H36,H37:H42,H43:H48))</f>
        <v/>
      </c>
      <c r="I49" s="5" t="s">
        <v>7</v>
      </c>
      <c r="J49" s="5" t="s">
        <v>7</v>
      </c>
      <c r="K49" s="6" t="s">
        <v>7</v>
      </c>
    </row>
    <row r="50" spans="1:16" ht="30.6" customHeight="1" thickBot="1" x14ac:dyDescent="0.35">
      <c r="A50" s="132" t="s">
        <v>45</v>
      </c>
      <c r="B50" s="133"/>
      <c r="C50" s="7" t="str">
        <f>IF(SUM(C19:C24,C25:C30,C31:C36,C37:C42,C43:C48)=0," ",AVERAGE(C19:C24,C25:C30,C31:C36,C37:C42,C43:C48))</f>
        <v xml:space="preserve"> </v>
      </c>
      <c r="D50" s="27" t="s">
        <v>7</v>
      </c>
      <c r="E50" s="26" t="str">
        <f>IF(SUM(E19:E24,E25:E30,E31:E36,E37:E42,E43:E48)=0," ",AVERAGE(E19:E24,E25:E30,E31:E36,E37:E42,E43:E48))</f>
        <v xml:space="preserve"> </v>
      </c>
      <c r="F50" s="27" t="s">
        <v>7</v>
      </c>
      <c r="G50" s="7" t="str">
        <f>IF(SUM(G19:G24,G25:G30,G31:G36,G37:G42,G43:G48)=0," ",AVERAGE(G19:G24,G25:G30,G31:G36,G37:G42,G43:G48))</f>
        <v xml:space="preserve"> </v>
      </c>
      <c r="H50" s="7" t="str">
        <f>IF(SUM(H19:H24,H25:H30,H31:H36,H37:H42,H43:H48)=0," ",AVERAGE(H19:H24,H25:H30,H31:H36,H37:H42,H43:H48))</f>
        <v xml:space="preserve"> </v>
      </c>
      <c r="I50" s="27" t="s">
        <v>7</v>
      </c>
      <c r="J50" s="7" t="str">
        <f>IF(SUM(J19:J24,J25:J30,J31:J36,J37:J42,J43:J48)=0," ",AVERAGE(J19:J24,J25:J30,J31:J36,J37:J42,J43:J48))</f>
        <v xml:space="preserve"> </v>
      </c>
      <c r="K50" s="8" t="str">
        <f>IF(SUM(E19:E24,E25:E30,E31:E36,E37:E42,E43:E48)=0," ",C49/H49)</f>
        <v xml:space="preserve"> </v>
      </c>
    </row>
    <row r="52" spans="1:16" ht="15" thickBot="1" x14ac:dyDescent="0.35">
      <c r="A52" s="38" t="s">
        <v>35</v>
      </c>
      <c r="B52" s="38"/>
    </row>
    <row r="53" spans="1:16" ht="21" customHeight="1" x14ac:dyDescent="0.3">
      <c r="A53" s="109" t="s">
        <v>34</v>
      </c>
      <c r="B53" s="110"/>
      <c r="C53" s="118" t="s">
        <v>59</v>
      </c>
      <c r="D53" s="113" t="s">
        <v>60</v>
      </c>
      <c r="E53" s="118" t="s">
        <v>61</v>
      </c>
      <c r="F53" s="118" t="s">
        <v>62</v>
      </c>
      <c r="G53" s="118" t="s">
        <v>64</v>
      </c>
      <c r="H53" s="125" t="s">
        <v>63</v>
      </c>
      <c r="I53" s="126"/>
      <c r="J53" s="125" t="s">
        <v>56</v>
      </c>
      <c r="K53" s="127"/>
    </row>
    <row r="54" spans="1:16" ht="39" customHeight="1" thickBot="1" x14ac:dyDescent="0.35">
      <c r="A54" s="111"/>
      <c r="B54" s="112"/>
      <c r="C54" s="119"/>
      <c r="D54" s="114"/>
      <c r="E54" s="119"/>
      <c r="F54" s="119"/>
      <c r="G54" s="119"/>
      <c r="H54" s="87" t="s">
        <v>22</v>
      </c>
      <c r="I54" s="87" t="s">
        <v>23</v>
      </c>
      <c r="J54" s="87" t="s">
        <v>65</v>
      </c>
      <c r="K54" s="31" t="s">
        <v>66</v>
      </c>
    </row>
    <row r="55" spans="1:16" ht="14.4" customHeight="1" x14ac:dyDescent="0.3">
      <c r="A55" s="134" t="s">
        <v>36</v>
      </c>
      <c r="B55" s="66" t="s">
        <v>5</v>
      </c>
      <c r="C55" s="67" t="str">
        <f>IF(SUM(C19:C24)=0,"",SUM(C19:C24))</f>
        <v/>
      </c>
      <c r="D55" s="67" t="str">
        <f>IF(SUM(D19:D24)=0,"",SUM(D19:D24))</f>
        <v/>
      </c>
      <c r="E55" s="68" t="str">
        <f>IF(SUM(E19:E24)=0,"",SUM(E19:E24))</f>
        <v/>
      </c>
      <c r="F55" s="68" t="str">
        <f>IF(SUM(F19:F24)=0,"",SUM(F19:F24))</f>
        <v/>
      </c>
      <c r="G55" s="69" t="s">
        <v>7</v>
      </c>
      <c r="H55" s="69" t="str">
        <f>IF(SUM(H19:H24)=0,"",SUM(H19:H24))</f>
        <v/>
      </c>
      <c r="I55" s="69" t="str">
        <f>IF(I19="","",I19)</f>
        <v/>
      </c>
      <c r="J55" s="69" t="s">
        <v>7</v>
      </c>
      <c r="K55" s="70" t="s">
        <v>7</v>
      </c>
    </row>
    <row r="56" spans="1:16" ht="41.4" x14ac:dyDescent="0.3">
      <c r="A56" s="135"/>
      <c r="B56" s="71" t="s">
        <v>45</v>
      </c>
      <c r="C56" s="72" t="str">
        <f>IF(SUM(C19:C24)=0,"",AVERAGE(C19:C24))</f>
        <v/>
      </c>
      <c r="D56" s="73" t="s">
        <v>7</v>
      </c>
      <c r="E56" s="74" t="str">
        <f>IF(SUM(E19:E24)=0,"",AVERAGE(E19:E24))</f>
        <v/>
      </c>
      <c r="F56" s="73" t="s">
        <v>7</v>
      </c>
      <c r="G56" s="72" t="str">
        <f>IF(SUM(G19:G24)=0,"",AVERAGE(G19:G24))</f>
        <v/>
      </c>
      <c r="H56" s="72" t="str">
        <f>IF(SUM(H19:H24)=0,"",AVERAGE(H19:H24))</f>
        <v/>
      </c>
      <c r="I56" s="73" t="str">
        <f>IF(I19="","",I19)</f>
        <v/>
      </c>
      <c r="J56" s="72" t="str">
        <f>IF(SUM(J19:J24)=0,"",AVERAGE(J19:J24))</f>
        <v/>
      </c>
      <c r="K56" s="75" t="str">
        <f>IF(SUM(K19:K24)=0,"",C55/H55)</f>
        <v/>
      </c>
    </row>
    <row r="57" spans="1:16" ht="42" thickBot="1" x14ac:dyDescent="0.35">
      <c r="A57" s="135"/>
      <c r="B57" s="76" t="s">
        <v>51</v>
      </c>
      <c r="C57" s="147" t="str">
        <f>IF(N57="","---",IF(N57&lt;=0,"Meta del AVP+L CUMPLIDA","Meta del AVP+L NO CUMPLIDA"))</f>
        <v>---</v>
      </c>
      <c r="D57" s="148"/>
      <c r="E57" s="77" t="s">
        <v>7</v>
      </c>
      <c r="F57" s="77" t="s">
        <v>7</v>
      </c>
      <c r="G57" s="77" t="s">
        <v>7</v>
      </c>
      <c r="H57" s="77" t="s">
        <v>7</v>
      </c>
      <c r="I57" s="77" t="s">
        <v>7</v>
      </c>
      <c r="J57" s="83" t="str">
        <f>IF(O57="","---",IF(O57&lt;=0,"Meta del AVP+L CUMPLIDA","Meta del AVP+L NO CUMPLIDA"))</f>
        <v>---</v>
      </c>
      <c r="K57" s="78" t="str">
        <f>IF(P57="","---",IF(P57&lt;=0,"Meta del AVP+L CUMPLIDA","Meta del AVP+L NO CUMPLIDA"))</f>
        <v>---</v>
      </c>
      <c r="N57" s="3" t="str">
        <f>IF(C56="","",IF(I12=A162,C56-E13,""))</f>
        <v/>
      </c>
      <c r="O57" s="3" t="str">
        <f>IF(J56="","",IF(I12=A164,J56-E13,""))</f>
        <v/>
      </c>
      <c r="P57" s="3" t="str">
        <f>IF(K56="","",IF(I12=A163,K56-E13,""))</f>
        <v/>
      </c>
    </row>
    <row r="58" spans="1:16" ht="14.4" customHeight="1" x14ac:dyDescent="0.3">
      <c r="A58" s="149" t="s">
        <v>37</v>
      </c>
      <c r="B58" s="59" t="s">
        <v>5</v>
      </c>
      <c r="C58" s="34" t="str">
        <f>IF(SUM(C25:C30)=0,"",SUM(C25:C30))</f>
        <v/>
      </c>
      <c r="D58" s="34" t="str">
        <f>IF(SUM(D25:D30)=0,"",SUM(D25:D30))</f>
        <v/>
      </c>
      <c r="E58" s="35" t="str">
        <f>IF(SUM(E25:E30)=0,"",SUM(E25:E30))</f>
        <v/>
      </c>
      <c r="F58" s="35" t="str">
        <f>IF(SUM(F25:F30)=0,"",SUM(F25:F30))</f>
        <v/>
      </c>
      <c r="G58" s="36" t="s">
        <v>7</v>
      </c>
      <c r="H58" s="36" t="str">
        <f>IF(SUM(H25:H30)=0,"",SUM(H25:H30))</f>
        <v/>
      </c>
      <c r="I58" s="36" t="str">
        <f>IF(I25="","",I25)</f>
        <v/>
      </c>
      <c r="J58" s="36" t="s">
        <v>7</v>
      </c>
      <c r="K58" s="37" t="s">
        <v>7</v>
      </c>
    </row>
    <row r="59" spans="1:16" ht="41.4" x14ac:dyDescent="0.3">
      <c r="A59" s="150"/>
      <c r="B59" s="55" t="s">
        <v>45</v>
      </c>
      <c r="C59" s="56" t="str">
        <f>IF(SUM(C25:C30)=0,"",AVERAGE(C25:C30))</f>
        <v/>
      </c>
      <c r="D59" s="58" t="s">
        <v>7</v>
      </c>
      <c r="E59" s="57" t="str">
        <f>IF(SUM(E25:E30)=0,"",AVERAGE(E25:E30))</f>
        <v/>
      </c>
      <c r="F59" s="58" t="s">
        <v>7</v>
      </c>
      <c r="G59" s="56" t="str">
        <f>IF(SUM(G25:G30)=0,"",AVERAGE(G25:G30))</f>
        <v/>
      </c>
      <c r="H59" s="56" t="str">
        <f>IF(SUM(H25:H30)=0,"",AVERAGE(H25:H30))</f>
        <v/>
      </c>
      <c r="I59" s="58" t="str">
        <f>IF(I25="","",I25)</f>
        <v/>
      </c>
      <c r="J59" s="56" t="str">
        <f>IF(SUM(J25:J30)=0,"",AVERAGE(J25:J30))</f>
        <v/>
      </c>
      <c r="K59" s="60" t="str">
        <f>IF(SUM(K25:K30)=0,"",C58/H58)</f>
        <v/>
      </c>
    </row>
    <row r="60" spans="1:16" ht="42" thickBot="1" x14ac:dyDescent="0.35">
      <c r="A60" s="150"/>
      <c r="B60" s="61" t="s">
        <v>51</v>
      </c>
      <c r="C60" s="142" t="str">
        <f>IF(N60="","---",IF(N60&lt;=0,"Meta del AVP+L CUMPLIDA","Meta del AVP+L NO CUMPLIDA"))</f>
        <v>---</v>
      </c>
      <c r="D60" s="143"/>
      <c r="E60" s="84" t="s">
        <v>7</v>
      </c>
      <c r="F60" s="84" t="s">
        <v>7</v>
      </c>
      <c r="G60" s="84" t="s">
        <v>7</v>
      </c>
      <c r="H60" s="84" t="s">
        <v>7</v>
      </c>
      <c r="I60" s="84" t="s">
        <v>7</v>
      </c>
      <c r="J60" s="85" t="str">
        <f>IF(O60="","---",IF(O60&lt;=0,"Meta del AVP+L CUMPLIDA","Meta del AVP+L NO CUMPLIDA"))</f>
        <v>---</v>
      </c>
      <c r="K60" s="86" t="str">
        <f>IF(P60="","---",IF(P60&lt;=0,"Meta del AVP+L CUMPLIDA","Meta del AVP+L NO CUMPLIDA"))</f>
        <v>---</v>
      </c>
      <c r="N60" s="3" t="str">
        <f>IF(C59="","",IF(I12=A162,C59-E13,""))</f>
        <v/>
      </c>
      <c r="O60" s="3" t="str">
        <f>IF(J59="","",IF(I12=A164,J59-E13,""))</f>
        <v/>
      </c>
      <c r="P60" s="3" t="str">
        <f>IF(K59="","",IF(I12=A163,K59-E13,""))</f>
        <v/>
      </c>
    </row>
    <row r="61" spans="1:16" ht="14.4" customHeight="1" x14ac:dyDescent="0.3">
      <c r="A61" s="134" t="s">
        <v>38</v>
      </c>
      <c r="B61" s="66" t="s">
        <v>5</v>
      </c>
      <c r="C61" s="67" t="str">
        <f>IF(SUM(C31:C36)=0,"",SUM(C31:C36))</f>
        <v/>
      </c>
      <c r="D61" s="67" t="str">
        <f>IF(SUM(D31:D36)=0,"",SUM(D31:D36))</f>
        <v/>
      </c>
      <c r="E61" s="68" t="str">
        <f>IF(SUM(E31:E36)=0,"",SUM(E31:E36))</f>
        <v/>
      </c>
      <c r="F61" s="68" t="str">
        <f>IF(SUM(F31:F36)=0,"",SUM(F31:F36))</f>
        <v/>
      </c>
      <c r="G61" s="69" t="s">
        <v>7</v>
      </c>
      <c r="H61" s="69" t="str">
        <f>IF(SUM(H31:H36)=0,"",SUM(H31:H36))</f>
        <v/>
      </c>
      <c r="I61" s="69" t="str">
        <f>IF(I31="","",I31)</f>
        <v/>
      </c>
      <c r="J61" s="69" t="s">
        <v>7</v>
      </c>
      <c r="K61" s="70" t="s">
        <v>7</v>
      </c>
    </row>
    <row r="62" spans="1:16" ht="41.4" x14ac:dyDescent="0.3">
      <c r="A62" s="135"/>
      <c r="B62" s="71" t="s">
        <v>45</v>
      </c>
      <c r="C62" s="72" t="str">
        <f>IF(SUM(C31:C36)=0,"",AVERAGE(C31:C36))</f>
        <v/>
      </c>
      <c r="D62" s="73" t="s">
        <v>7</v>
      </c>
      <c r="E62" s="74" t="str">
        <f>IF(SUM(E31:E36)=0,"",AVERAGE(E31:E36))</f>
        <v/>
      </c>
      <c r="F62" s="73" t="s">
        <v>7</v>
      </c>
      <c r="G62" s="72" t="str">
        <f>IF(SUM(G31:G36)=0,"",AVERAGE(G31:G36))</f>
        <v/>
      </c>
      <c r="H62" s="72" t="str">
        <f>IF(SUM(H31:H36)=0,"",AVERAGE(H31:H36))</f>
        <v/>
      </c>
      <c r="I62" s="73" t="str">
        <f>IF(I31="","",I31)</f>
        <v/>
      </c>
      <c r="J62" s="72" t="str">
        <f>IF(SUM(J31:J36)=0,"",AVERAGE(J31:J36))</f>
        <v/>
      </c>
      <c r="K62" s="75" t="str">
        <f>IF(SUM(K31:K36)=0,"",C61/H61)</f>
        <v/>
      </c>
    </row>
    <row r="63" spans="1:16" ht="42" thickBot="1" x14ac:dyDescent="0.35">
      <c r="A63" s="135"/>
      <c r="B63" s="76" t="s">
        <v>51</v>
      </c>
      <c r="C63" s="147" t="str">
        <f>IF(N63="","---",IF(N63&lt;=0,"Meta del AVP+L CUMPLIDA","Meta del AVP+L NO CUMPLIDA"))</f>
        <v>---</v>
      </c>
      <c r="D63" s="148"/>
      <c r="E63" s="77" t="s">
        <v>7</v>
      </c>
      <c r="F63" s="77" t="s">
        <v>7</v>
      </c>
      <c r="G63" s="77" t="s">
        <v>7</v>
      </c>
      <c r="H63" s="77" t="s">
        <v>7</v>
      </c>
      <c r="I63" s="77" t="s">
        <v>7</v>
      </c>
      <c r="J63" s="83" t="str">
        <f>IF(O63="","---",IF(O63&lt;=0,"Meta del AVP+L CUMPLIDA","Meta del AVP+L NO CUMPLIDA"))</f>
        <v>---</v>
      </c>
      <c r="K63" s="78" t="str">
        <f>IF(P63="","---",IF(P63&lt;=0,"Meta del AVP+L CUMPLIDA","Meta del AVP+L NO CUMPLIDA"))</f>
        <v>---</v>
      </c>
      <c r="N63" s="3" t="str">
        <f>IF(C62="","",IF(I12=A162,C62-E13,""))</f>
        <v/>
      </c>
      <c r="O63" s="3" t="str">
        <f>IF(J62="","",IF(I12=A164,J62-E13,""))</f>
        <v/>
      </c>
      <c r="P63" s="3" t="str">
        <f>IF(K62="","",IF(I12=A163,K62-E13,""))</f>
        <v/>
      </c>
    </row>
    <row r="64" spans="1:16" ht="14.4" customHeight="1" x14ac:dyDescent="0.3">
      <c r="A64" s="144" t="s">
        <v>39</v>
      </c>
      <c r="B64" s="59" t="s">
        <v>5</v>
      </c>
      <c r="C64" s="34" t="str">
        <f>IF(SUM(C37:C42)=0,"",SUM(C37:C42))</f>
        <v/>
      </c>
      <c r="D64" s="34" t="str">
        <f>IF(SUM(D37:D42)=0,"",SUM(D37:D42))</f>
        <v/>
      </c>
      <c r="E64" s="35" t="str">
        <f>IF(SUM(E37:E42)=0,"",SUM(E37:E42))</f>
        <v/>
      </c>
      <c r="F64" s="35" t="str">
        <f>IF(SUM(F37:F42)=0,"",SUM(F37:F42))</f>
        <v/>
      </c>
      <c r="G64" s="36" t="s">
        <v>7</v>
      </c>
      <c r="H64" s="36" t="str">
        <f>IF(SUM(H37:H42)=0,"",SUM(H37:H42))</f>
        <v/>
      </c>
      <c r="I64" s="36" t="str">
        <f>IF(I37="","",I37)</f>
        <v/>
      </c>
      <c r="J64" s="36" t="s">
        <v>7</v>
      </c>
      <c r="K64" s="37" t="s">
        <v>7</v>
      </c>
    </row>
    <row r="65" spans="1:16" ht="41.4" x14ac:dyDescent="0.3">
      <c r="A65" s="145"/>
      <c r="B65" s="55" t="s">
        <v>45</v>
      </c>
      <c r="C65" s="56" t="str">
        <f>IF(SUM(C37:C42)=0,"",AVERAGE(C37:C42))</f>
        <v/>
      </c>
      <c r="D65" s="58" t="s">
        <v>7</v>
      </c>
      <c r="E65" s="57" t="str">
        <f>IF(SUM(E37:E42)=0,"",AVERAGE(E37:E42))</f>
        <v/>
      </c>
      <c r="F65" s="58" t="s">
        <v>7</v>
      </c>
      <c r="G65" s="56" t="str">
        <f>IF(SUM(G37:G42)=0,"",AVERAGE(G37:G42))</f>
        <v/>
      </c>
      <c r="H65" s="56" t="str">
        <f>IF(SUM(H37:H42)=0,"",AVERAGE(H37:H42))</f>
        <v/>
      </c>
      <c r="I65" s="58" t="str">
        <f>IF(I37="","",I37)</f>
        <v/>
      </c>
      <c r="J65" s="56" t="str">
        <f>IF(SUM(J37:J42)=0,"",AVERAGE(J37:J42))</f>
        <v/>
      </c>
      <c r="K65" s="60" t="str">
        <f>IF(SUM(K37:K42)=0,"",C64/H64)</f>
        <v/>
      </c>
    </row>
    <row r="66" spans="1:16" ht="42" thickBot="1" x14ac:dyDescent="0.35">
      <c r="A66" s="146"/>
      <c r="B66" s="61" t="s">
        <v>51</v>
      </c>
      <c r="C66" s="142" t="str">
        <f>IF(N66="","---",IF(N66&lt;=0,"Meta del AVP+L CUMPLIDA","Meta del AVP+L NO CUMPLIDA"))</f>
        <v>---</v>
      </c>
      <c r="D66" s="143"/>
      <c r="E66" s="84" t="s">
        <v>7</v>
      </c>
      <c r="F66" s="84" t="s">
        <v>7</v>
      </c>
      <c r="G66" s="84" t="s">
        <v>7</v>
      </c>
      <c r="H66" s="84" t="s">
        <v>7</v>
      </c>
      <c r="I66" s="84" t="s">
        <v>7</v>
      </c>
      <c r="J66" s="85" t="str">
        <f>IF(O66="","---",IF(O66&lt;=0,"Meta del AVP+L CUMPLIDA","Meta del AVP+L NO CUMPLIDA"))</f>
        <v>---</v>
      </c>
      <c r="K66" s="86" t="str">
        <f>IF(P66="","---",IF(P66&lt;=0,"Meta del AVP+L CUMPLIDA","Meta del AVP+L NO CUMPLIDA"))</f>
        <v>---</v>
      </c>
      <c r="N66" s="3" t="str">
        <f>IF(C65="","",IF(I12=A162,C65-E13,""))</f>
        <v/>
      </c>
      <c r="O66" s="3" t="str">
        <f>IF(J65="","",IF(I12=A164,J65-E13,""))</f>
        <v/>
      </c>
      <c r="P66" s="3" t="str">
        <f>IF(K65="","",IF(I12=A163,K65-E13,""))</f>
        <v/>
      </c>
    </row>
    <row r="67" spans="1:16" ht="14.4" customHeight="1" x14ac:dyDescent="0.3">
      <c r="A67" s="139" t="s">
        <v>40</v>
      </c>
      <c r="B67" s="66" t="s">
        <v>5</v>
      </c>
      <c r="C67" s="67" t="str">
        <f>IF(SUM(C43:C48)=0,"",SUM(C43:C48))</f>
        <v/>
      </c>
      <c r="D67" s="67" t="str">
        <f>IF(SUM(D43:D48)=0,"",SUM(D43:D48))</f>
        <v/>
      </c>
      <c r="E67" s="68" t="str">
        <f>IF(SUM(E43:E48)=0,"",SUM(E43:E48))</f>
        <v/>
      </c>
      <c r="F67" s="68" t="str">
        <f>IF(SUM(F43:F48)=0,"",SUM(F43:F48))</f>
        <v/>
      </c>
      <c r="G67" s="69" t="s">
        <v>7</v>
      </c>
      <c r="H67" s="69" t="str">
        <f>IF(SUM(H43:H48)=0,"",SUM(H43:H48))</f>
        <v/>
      </c>
      <c r="I67" s="69" t="str">
        <f>IF(I43="","",I43)</f>
        <v/>
      </c>
      <c r="J67" s="69" t="s">
        <v>7</v>
      </c>
      <c r="K67" s="70" t="s">
        <v>7</v>
      </c>
    </row>
    <row r="68" spans="1:16" ht="41.4" x14ac:dyDescent="0.3">
      <c r="A68" s="140"/>
      <c r="B68" s="71" t="s">
        <v>45</v>
      </c>
      <c r="C68" s="72" t="str">
        <f>IF(SUM(C43:C48)=0,"",AVERAGE(C43:C48))</f>
        <v/>
      </c>
      <c r="D68" s="73" t="s">
        <v>7</v>
      </c>
      <c r="E68" s="74" t="str">
        <f>IF(SUM(E43:E48)=0,"",AVERAGE(E43:E48))</f>
        <v/>
      </c>
      <c r="F68" s="73" t="s">
        <v>7</v>
      </c>
      <c r="G68" s="72" t="str">
        <f>IF(SUM(G43:G48)=0,"",AVERAGE(G43:G48))</f>
        <v/>
      </c>
      <c r="H68" s="72" t="str">
        <f>IF(SUM(H43:H48)=0,"",AVERAGE(H43:H48))</f>
        <v/>
      </c>
      <c r="I68" s="73" t="str">
        <f>IF(I43="","",I43)</f>
        <v/>
      </c>
      <c r="J68" s="72" t="str">
        <f>IF(SUM(J43:J48)=0,"",AVERAGE(J43:J48))</f>
        <v/>
      </c>
      <c r="K68" s="75" t="str">
        <f>IF(SUM(K43:K48)=0,"",C67/H67)</f>
        <v/>
      </c>
    </row>
    <row r="69" spans="1:16" ht="42" thickBot="1" x14ac:dyDescent="0.35">
      <c r="A69" s="141"/>
      <c r="B69" s="79" t="s">
        <v>51</v>
      </c>
      <c r="C69" s="137" t="str">
        <f>IF(N69="","---",IF(N69&lt;=0,"Meta del AVP+L CUMPLIDA","Meta del AVP+L NO CUMPLIDA"))</f>
        <v>---</v>
      </c>
      <c r="D69" s="138"/>
      <c r="E69" s="80" t="s">
        <v>7</v>
      </c>
      <c r="F69" s="80" t="s">
        <v>7</v>
      </c>
      <c r="G69" s="80" t="s">
        <v>7</v>
      </c>
      <c r="H69" s="80" t="s">
        <v>7</v>
      </c>
      <c r="I69" s="80" t="s">
        <v>7</v>
      </c>
      <c r="J69" s="82" t="str">
        <f>IF(O69="","---",IF(O69&lt;=0,"Meta del AVP+L CUMPLIDA","Meta del AVP+L NO CUMPLIDA"))</f>
        <v>---</v>
      </c>
      <c r="K69" s="81" t="str">
        <f>IF(P69="","---",IF(P69&lt;=0,"Meta del AVP+L CUMPLIDA","Meta del AVP+L NO CUMPLIDA"))</f>
        <v>---</v>
      </c>
      <c r="N69" s="3" t="str">
        <f>IF(C68="","",IF(I12=A162,C68-E13,""))</f>
        <v/>
      </c>
      <c r="O69" s="3" t="str">
        <f>IF(J68="","",IF(I12=A164,J68-E13,""))</f>
        <v/>
      </c>
      <c r="P69" s="3" t="str">
        <f>IF(K68="","",IF(I12=A163,K68-E13,""))</f>
        <v/>
      </c>
    </row>
    <row r="70" spans="1:16" x14ac:dyDescent="0.3">
      <c r="A70" s="130" t="s">
        <v>46</v>
      </c>
      <c r="B70" s="131"/>
      <c r="C70" s="62" t="str">
        <f>C49</f>
        <v/>
      </c>
      <c r="D70" s="62" t="str">
        <f>D49</f>
        <v/>
      </c>
      <c r="E70" s="63" t="str">
        <f>E49</f>
        <v/>
      </c>
      <c r="F70" s="63" t="str">
        <f>F55</f>
        <v/>
      </c>
      <c r="G70" s="64" t="s">
        <v>7</v>
      </c>
      <c r="H70" s="64" t="str">
        <f>H49</f>
        <v/>
      </c>
      <c r="I70" s="64" t="s">
        <v>7</v>
      </c>
      <c r="J70" s="64" t="s">
        <v>7</v>
      </c>
      <c r="K70" s="65" t="s">
        <v>7</v>
      </c>
    </row>
    <row r="71" spans="1:16" ht="28.2" customHeight="1" thickBot="1" x14ac:dyDescent="0.35">
      <c r="A71" s="132" t="s">
        <v>45</v>
      </c>
      <c r="B71" s="133"/>
      <c r="C71" s="7" t="str">
        <f>C50</f>
        <v xml:space="preserve"> </v>
      </c>
      <c r="D71" s="27" t="s">
        <v>7</v>
      </c>
      <c r="E71" s="26" t="str">
        <f>E50</f>
        <v xml:space="preserve"> </v>
      </c>
      <c r="F71" s="27" t="s">
        <v>7</v>
      </c>
      <c r="G71" s="7" t="str">
        <f>G50</f>
        <v xml:space="preserve"> </v>
      </c>
      <c r="H71" s="7" t="str">
        <f>H50</f>
        <v xml:space="preserve"> </v>
      </c>
      <c r="I71" s="27" t="s">
        <v>7</v>
      </c>
      <c r="J71" s="7" t="str">
        <f>J50</f>
        <v xml:space="preserve"> </v>
      </c>
      <c r="K71" s="8" t="str">
        <f>K50</f>
        <v xml:space="preserve"> </v>
      </c>
    </row>
    <row r="122" spans="1:1" hidden="1" x14ac:dyDescent="0.3">
      <c r="A122" s="3" t="s">
        <v>27</v>
      </c>
    </row>
    <row r="123" spans="1:1" hidden="1" x14ac:dyDescent="0.3">
      <c r="A123" s="3" t="s">
        <v>26</v>
      </c>
    </row>
    <row r="124" spans="1:1" hidden="1" x14ac:dyDescent="0.3">
      <c r="A124" s="3" t="s">
        <v>28</v>
      </c>
    </row>
    <row r="125" spans="1:1" hidden="1" x14ac:dyDescent="0.3">
      <c r="A125" s="3" t="s">
        <v>29</v>
      </c>
    </row>
    <row r="126" spans="1:1" hidden="1" x14ac:dyDescent="0.3">
      <c r="A126" s="3" t="s">
        <v>30</v>
      </c>
    </row>
    <row r="127" spans="1:1" hidden="1" x14ac:dyDescent="0.3">
      <c r="A127" s="3" t="s">
        <v>31</v>
      </c>
    </row>
    <row r="162" spans="1:1" hidden="1" x14ac:dyDescent="0.3">
      <c r="A162" s="3" t="s">
        <v>48</v>
      </c>
    </row>
    <row r="163" spans="1:1" hidden="1" x14ac:dyDescent="0.3">
      <c r="A163" s="3" t="s">
        <v>49</v>
      </c>
    </row>
    <row r="164" spans="1:1" hidden="1" x14ac:dyDescent="0.3">
      <c r="A164" s="3" t="s">
        <v>52</v>
      </c>
    </row>
    <row r="165" spans="1:1" hidden="1" x14ac:dyDescent="0.3"/>
    <row r="166" spans="1:1" hidden="1" x14ac:dyDescent="0.3"/>
  </sheetData>
  <sheetProtection sheet="1" formatCells="0" formatColumns="0" formatRows="0" insertRows="0" selectLockedCells="1" autoFilter="0"/>
  <protectedRanges>
    <protectedRange sqref="I1 H4:K4 I2:K2 K1 G3:I3 D3:E3" name="Rango2"/>
    <protectedRange sqref="C28:I48" name="Rango3"/>
    <protectedRange sqref="C19:I27" name="Rango3_2"/>
  </protectedRanges>
  <mergeCells count="80">
    <mergeCell ref="A12:H12"/>
    <mergeCell ref="C69:D69"/>
    <mergeCell ref="A61:A63"/>
    <mergeCell ref="A67:A69"/>
    <mergeCell ref="C66:D66"/>
    <mergeCell ref="A64:A66"/>
    <mergeCell ref="C57:D57"/>
    <mergeCell ref="C60:D60"/>
    <mergeCell ref="A58:A60"/>
    <mergeCell ref="C63:D63"/>
    <mergeCell ref="A34:B34"/>
    <mergeCell ref="A35:B35"/>
    <mergeCell ref="A36:B36"/>
    <mergeCell ref="A37:B37"/>
    <mergeCell ref="A38:B38"/>
    <mergeCell ref="A49:B49"/>
    <mergeCell ref="A39:B39"/>
    <mergeCell ref="A40:B40"/>
    <mergeCell ref="A41:B41"/>
    <mergeCell ref="A42:B42"/>
    <mergeCell ref="A43:B43"/>
    <mergeCell ref="A53:B54"/>
    <mergeCell ref="A70:B70"/>
    <mergeCell ref="A71:B71"/>
    <mergeCell ref="A55:A57"/>
    <mergeCell ref="A44:B44"/>
    <mergeCell ref="A45:B45"/>
    <mergeCell ref="A46:B46"/>
    <mergeCell ref="A47:B47"/>
    <mergeCell ref="A48:B48"/>
    <mergeCell ref="A50:B50"/>
    <mergeCell ref="A30:B30"/>
    <mergeCell ref="A31:B31"/>
    <mergeCell ref="A32:B32"/>
    <mergeCell ref="A33:B33"/>
    <mergeCell ref="A19:B19"/>
    <mergeCell ref="A20:B20"/>
    <mergeCell ref="A21:B21"/>
    <mergeCell ref="A22:B22"/>
    <mergeCell ref="A23:B23"/>
    <mergeCell ref="A28:B28"/>
    <mergeCell ref="A24:B24"/>
    <mergeCell ref="A25:B25"/>
    <mergeCell ref="A26:B26"/>
    <mergeCell ref="A27:B27"/>
    <mergeCell ref="A29:B29"/>
    <mergeCell ref="L22:N22"/>
    <mergeCell ref="L23:N23"/>
    <mergeCell ref="L20:N20"/>
    <mergeCell ref="C53:C54"/>
    <mergeCell ref="E53:E54"/>
    <mergeCell ref="G53:G54"/>
    <mergeCell ref="H53:I53"/>
    <mergeCell ref="J53:K53"/>
    <mergeCell ref="L21:N21"/>
    <mergeCell ref="D53:D54"/>
    <mergeCell ref="F53:F54"/>
    <mergeCell ref="D1:F1"/>
    <mergeCell ref="I1:K1"/>
    <mergeCell ref="A17:B18"/>
    <mergeCell ref="D17:D18"/>
    <mergeCell ref="D4:F4"/>
    <mergeCell ref="H17:I17"/>
    <mergeCell ref="J17:K17"/>
    <mergeCell ref="F17:F18"/>
    <mergeCell ref="C17:C18"/>
    <mergeCell ref="E17:E18"/>
    <mergeCell ref="G17:G18"/>
    <mergeCell ref="E9:F9"/>
    <mergeCell ref="I12:K12"/>
    <mergeCell ref="E13:F13"/>
    <mergeCell ref="I13:K13"/>
    <mergeCell ref="I7:K7"/>
    <mergeCell ref="I9:K9"/>
    <mergeCell ref="E7:F7"/>
    <mergeCell ref="D2:F2"/>
    <mergeCell ref="I2:K2"/>
    <mergeCell ref="E3:F3"/>
    <mergeCell ref="I3:K3"/>
    <mergeCell ref="E8:F8"/>
  </mergeCells>
  <phoneticPr fontId="3" type="noConversion"/>
  <conditionalFormatting sqref="D19:D48">
    <cfRule type="cellIs" dxfId="38" priority="41" operator="lessThan">
      <formula>0</formula>
    </cfRule>
    <cfRule type="cellIs" dxfId="37" priority="42" operator="greaterThan">
      <formula>0</formula>
    </cfRule>
    <cfRule type="cellIs" dxfId="36" priority="43" operator="greaterThan">
      <formula>0</formula>
    </cfRule>
  </conditionalFormatting>
  <conditionalFormatting sqref="F19:F48">
    <cfRule type="cellIs" dxfId="35" priority="39" operator="lessThan">
      <formula>0</formula>
    </cfRule>
    <cfRule type="cellIs" dxfId="34" priority="40" operator="greaterThan">
      <formula>0</formula>
    </cfRule>
  </conditionalFormatting>
  <conditionalFormatting sqref="D49 F49">
    <cfRule type="cellIs" dxfId="33" priority="37" operator="greaterThan">
      <formula>0</formula>
    </cfRule>
    <cfRule type="cellIs" dxfId="32" priority="38" operator="lessThan">
      <formula>0</formula>
    </cfRule>
  </conditionalFormatting>
  <conditionalFormatting sqref="D55 F55 D58 F58 D61 F61 D64 F64 D67 F67 D70 F70">
    <cfRule type="cellIs" dxfId="31" priority="35" operator="greaterThan">
      <formula>0</formula>
    </cfRule>
    <cfRule type="cellIs" dxfId="30" priority="36" operator="lessThan">
      <formula>0</formula>
    </cfRule>
  </conditionalFormatting>
  <conditionalFormatting sqref="C57:D57">
    <cfRule type="containsText" dxfId="29" priority="30" operator="containsText" text="Meta del AVP+L CUMPLIDA">
      <formula>NOT(ISERROR(SEARCH("Meta del AVP+L CUMPLIDA",C57)))</formula>
    </cfRule>
    <cfRule type="containsText" dxfId="28" priority="29" operator="containsText" text="Meta del AVP+L NO CUMPLIDA">
      <formula>NOT(ISERROR(SEARCH("Meta del AVP+L NO CUMPLIDA",C57)))</formula>
    </cfRule>
  </conditionalFormatting>
  <conditionalFormatting sqref="J57">
    <cfRule type="containsText" dxfId="27" priority="28" operator="containsText" text="Meta del AVP+L NO CUMPLIDA">
      <formula>NOT(ISERROR(SEARCH("Meta del AVP+L NO CUMPLIDA",J57)))</formula>
    </cfRule>
    <cfRule type="containsText" dxfId="26" priority="27" operator="containsText" text="Meta del AVP+L CUMPLIDA">
      <formula>NOT(ISERROR(SEARCH("Meta del AVP+L CUMPLIDA",J57)))</formula>
    </cfRule>
  </conditionalFormatting>
  <conditionalFormatting sqref="K57">
    <cfRule type="containsText" dxfId="25" priority="25" operator="containsText" text="Meta del AVP+L CUMPLIDA">
      <formula>NOT(ISERROR(SEARCH("Meta del AVP+L CUMPLIDA",K57)))</formula>
    </cfRule>
    <cfRule type="containsText" dxfId="24" priority="26" operator="containsText" text="Meta del AVP+L NO CUMPLIDA">
      <formula>NOT(ISERROR(SEARCH("Meta del AVP+L NO CUMPLIDA",K57)))</formula>
    </cfRule>
  </conditionalFormatting>
  <conditionalFormatting sqref="C60:D60">
    <cfRule type="containsText" dxfId="23" priority="23" operator="containsText" text="Meta del AVP+L NO CUMPLIDA">
      <formula>NOT(ISERROR(SEARCH("Meta del AVP+L NO CUMPLIDA",C60)))</formula>
    </cfRule>
    <cfRule type="containsText" dxfId="22" priority="24" operator="containsText" text="Meta del AVP+L CUMPLIDA">
      <formula>NOT(ISERROR(SEARCH("Meta del AVP+L CUMPLIDA",C60)))</formula>
    </cfRule>
  </conditionalFormatting>
  <conditionalFormatting sqref="J60">
    <cfRule type="containsText" dxfId="21" priority="21" operator="containsText" text="Meta del AVP+L CUMPLIDA">
      <formula>NOT(ISERROR(SEARCH("Meta del AVP+L CUMPLIDA",J60)))</formula>
    </cfRule>
    <cfRule type="containsText" dxfId="20" priority="22" operator="containsText" text="Meta del AVP+L NO CUMPLIDA">
      <formula>NOT(ISERROR(SEARCH("Meta del AVP+L NO CUMPLIDA",J60)))</formula>
    </cfRule>
  </conditionalFormatting>
  <conditionalFormatting sqref="K60">
    <cfRule type="containsText" dxfId="19" priority="19" operator="containsText" text="Meta del AVP+L CUMPLIDA">
      <formula>NOT(ISERROR(SEARCH("Meta del AVP+L CUMPLIDA",K60)))</formula>
    </cfRule>
    <cfRule type="containsText" dxfId="18" priority="20" operator="containsText" text="Meta del AVP+L NO CUMPLIDA">
      <formula>NOT(ISERROR(SEARCH("Meta del AVP+L NO CUMPLIDA",K60)))</formula>
    </cfRule>
  </conditionalFormatting>
  <conditionalFormatting sqref="C63:D63">
    <cfRule type="containsText" dxfId="17" priority="17" operator="containsText" text="Meta del AVP+L NO CUMPLIDA">
      <formula>NOT(ISERROR(SEARCH("Meta del AVP+L NO CUMPLIDA",C63)))</formula>
    </cfRule>
    <cfRule type="containsText" dxfId="16" priority="18" operator="containsText" text="Meta del AVP+L CUMPLIDA">
      <formula>NOT(ISERROR(SEARCH("Meta del AVP+L CUMPLIDA",C63)))</formula>
    </cfRule>
  </conditionalFormatting>
  <conditionalFormatting sqref="J63">
    <cfRule type="containsText" dxfId="15" priority="15" operator="containsText" text="Meta del AVP+L CUMPLIDA">
      <formula>NOT(ISERROR(SEARCH("Meta del AVP+L CUMPLIDA",J63)))</formula>
    </cfRule>
    <cfRule type="containsText" dxfId="14" priority="16" operator="containsText" text="Meta del AVP+L NO CUMPLIDA">
      <formula>NOT(ISERROR(SEARCH("Meta del AVP+L NO CUMPLIDA",J63)))</formula>
    </cfRule>
  </conditionalFormatting>
  <conditionalFormatting sqref="K63">
    <cfRule type="containsText" dxfId="13" priority="13" operator="containsText" text="Meta del AVP+L CUMPLIDA">
      <formula>NOT(ISERROR(SEARCH("Meta del AVP+L CUMPLIDA",K63)))</formula>
    </cfRule>
    <cfRule type="containsText" dxfId="12" priority="14" operator="containsText" text="Meta del AVP+L NO CUMPLIDA">
      <formula>NOT(ISERROR(SEARCH("Meta del AVP+L NO CUMPLIDA",K63)))</formula>
    </cfRule>
  </conditionalFormatting>
  <conditionalFormatting sqref="C69:D69">
    <cfRule type="containsText" dxfId="11" priority="11" operator="containsText" text="Meta del AVP+L NO CUMPLIDA">
      <formula>NOT(ISERROR(SEARCH("Meta del AVP+L NO CUMPLIDA",C69)))</formula>
    </cfRule>
    <cfRule type="containsText" dxfId="10" priority="12" operator="containsText" text="Meta del AVP+L CUMPLIDA">
      <formula>NOT(ISERROR(SEARCH("Meta del AVP+L CUMPLIDA",C69)))</formula>
    </cfRule>
  </conditionalFormatting>
  <conditionalFormatting sqref="J69">
    <cfRule type="containsText" dxfId="9" priority="9" operator="containsText" text="Meta del AVP+L CUMPLIDA">
      <formula>NOT(ISERROR(SEARCH("Meta del AVP+L CUMPLIDA",J69)))</formula>
    </cfRule>
    <cfRule type="containsText" dxfId="8" priority="10" operator="containsText" text="Meta del AVP+L NO CUMPLIDA">
      <formula>NOT(ISERROR(SEARCH("Meta del AVP+L NO CUMPLIDA",J69)))</formula>
    </cfRule>
  </conditionalFormatting>
  <conditionalFormatting sqref="K69">
    <cfRule type="containsText" dxfId="7" priority="7" operator="containsText" text="Meta del AVP+L CUMPLIDA">
      <formula>NOT(ISERROR(SEARCH("Meta del AVP+L CUMPLIDA",K69)))</formula>
    </cfRule>
    <cfRule type="containsText" dxfId="6" priority="8" operator="containsText" text="Meta del AVP+L NO CUMPLIDA">
      <formula>NOT(ISERROR(SEARCH("Meta del AVP+L NO CUMPLIDA",K69)))</formula>
    </cfRule>
  </conditionalFormatting>
  <conditionalFormatting sqref="C66:D66">
    <cfRule type="containsText" dxfId="5" priority="5" operator="containsText" text="Meta del AVP+L NO CUMPLIDA">
      <formula>NOT(ISERROR(SEARCH("Meta del AVP+L NO CUMPLIDA",C66)))</formula>
    </cfRule>
    <cfRule type="containsText" dxfId="4" priority="6" operator="containsText" text="Meta del AVP+L CUMPLIDA">
      <formula>NOT(ISERROR(SEARCH("Meta del AVP+L CUMPLIDA",C66)))</formula>
    </cfRule>
  </conditionalFormatting>
  <conditionalFormatting sqref="J66">
    <cfRule type="containsText" dxfId="3" priority="3" operator="containsText" text="Meta del AVP+L CUMPLIDA">
      <formula>NOT(ISERROR(SEARCH("Meta del AVP+L CUMPLIDA",J66)))</formula>
    </cfRule>
    <cfRule type="containsText" dxfId="2" priority="4" operator="containsText" text="Meta del AVP+L NO CUMPLIDA">
      <formula>NOT(ISERROR(SEARCH("Meta del AVP+L NO CUMPLIDA",J66)))</formula>
    </cfRule>
  </conditionalFormatting>
  <conditionalFormatting sqref="K66">
    <cfRule type="containsText" dxfId="1" priority="1" operator="containsText" text="Meta del AVP+L CUMPLIDA">
      <formula>NOT(ISERROR(SEARCH("Meta del AVP+L CUMPLIDA",K66)))</formula>
    </cfRule>
    <cfRule type="containsText" dxfId="0" priority="2" operator="containsText" text="Meta del AVP+L NO CUMPLIDA">
      <formula>NOT(ISERROR(SEARCH("Meta del AVP+L NO CUMPLIDA",K66)))</formula>
    </cfRule>
  </conditionalFormatting>
  <dataValidations count="2">
    <dataValidation type="list" allowBlank="1" showInputMessage="1" showErrorMessage="1" sqref="I3 E3" xr:uid="{7182E7AF-30C3-4AB9-9D0B-873351DCCDE1}">
      <formula1>$A$122:$A$127</formula1>
    </dataValidation>
    <dataValidation type="list" allowBlank="1" showInputMessage="1" showErrorMessage="1" sqref="I12:K12" xr:uid="{1372559D-5FE6-47F5-BF36-D54352AA3DEE}">
      <formula1>$A$162:$A$164</formula1>
    </dataValidation>
  </dataValidations>
  <printOptions horizontalCentered="1"/>
  <pageMargins left="0.65" right="0.31496062992125984" top="1.01" bottom="0.72" header="0.31496062992125984" footer="0.31496062992125984"/>
  <pageSetup scale="80" orientation="landscape" errors="dash" r:id="rId1"/>
  <headerFooter>
    <oddHeader>&amp;C&amp;"-,Negrita Cursiva"Programa de Acuerdos Voluntarios de Producción más Limpia (AVP+L)
Hoja de registro de consumo de agua</oddHeader>
  </headerFooter>
  <rowBreaks count="1" manualBreakCount="1">
    <brk id="7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Generales</vt:lpstr>
      <vt:lpstr>Edificio-Proceso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marco chinchilla</cp:lastModifiedBy>
  <cp:lastPrinted>2020-04-17T21:00:07Z</cp:lastPrinted>
  <dcterms:created xsi:type="dcterms:W3CDTF">2009-10-20T13:50:35Z</dcterms:created>
  <dcterms:modified xsi:type="dcterms:W3CDTF">2020-05-20T19:29:06Z</dcterms:modified>
</cp:coreProperties>
</file>